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360" yWindow="165" windowWidth="16065" windowHeight="7380" tabRatio="923" firstSheet="1" activeTab="1"/>
  </bookViews>
  <sheets>
    <sheet name="Disclaimer" sheetId="52" r:id="rId1"/>
    <sheet name="Introduction" sheetId="22" r:id="rId2"/>
    <sheet name="A. HTT General" sheetId="25" r:id="rId3"/>
    <sheet name="B1. HTT Mortgage Assets" sheetId="9" r:id="rId4"/>
    <sheet name="B2. HTT Public Sector Assets" sheetId="60" r:id="rId5"/>
    <sheet name="B3. HTT Shipping Assets" sheetId="61" r:id="rId6"/>
    <sheet name="C. HTT Harmonised Glossary" sheetId="45" r:id="rId7"/>
    <sheet name="D1. NTT General" sheetId="63" r:id="rId8"/>
    <sheet name="D2. NTT Pool Distribution" sheetId="33" r:id="rId9"/>
    <sheet name="D3. NTT Appendix" sheetId="34" r:id="rId10"/>
    <sheet name="E. Optional ECB-ECAIs data" sheetId="62" r:id="rId11"/>
    <sheet name="swap fees" sheetId="42" state="hidden" r:id="rId12"/>
    <sheet name="Loan Interst" sheetId="43" state="hidden"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Assets'!$A$1:$G$180</definedName>
    <definedName name="_xlnm.Print_Area" localSheetId="5">'B3. HTT Shipping Assets'!$A$1:$G$211</definedName>
    <definedName name="_xlnm.Print_Area" localSheetId="6">'C. HTT Harmonised Glossary'!$A$1:$C$37</definedName>
    <definedName name="_xlnm.Print_Area" localSheetId="7">'D1. NTT General'!$A$1:$H$265</definedName>
    <definedName name="_xlnm.Print_Area" localSheetId="8">'D2. NTT Pool Distribution'!$A$1:$M$1358</definedName>
    <definedName name="_xlnm.Print_Area" localSheetId="9">'D3. NTT Appendix'!$A$1:$H$36</definedName>
    <definedName name="_xlnm.Print_Area" localSheetId="0">'Disclaimer'!$A$1:$A$170</definedName>
    <definedName name="_xlnm.Print_Area" localSheetId="10">'E. Optional ECB-ECAIs data'!$A$2:$G$90</definedName>
    <definedName name="_xlnm.Print_Area" localSheetId="1">'Introduction'!$B$2:$J$43</definedName>
    <definedName name="privacy_policy" localSheetId="0">'Disclaimer'!$A$136</definedName>
    <definedName name="_xlnm.Print_Titles" localSheetId="0">'Disclaimer'!$2:$2</definedName>
    <definedName name="_xlnm.Print_Titles" localSheetId="6">'C. HTT Harmonised Glossary'!$1:$5</definedName>
  </definedNames>
  <calcPr calcId="152511"/>
</workbook>
</file>

<file path=xl/comments3.xml><?xml version="1.0" encoding="utf-8"?>
<comments xmlns="http://schemas.openxmlformats.org/spreadsheetml/2006/main">
  <authors>
    <author>Paolo Colonna</author>
    <author>Vincent Lau</author>
  </authors>
  <commentList>
    <comment ref="D45" authorId="0">
      <text>
        <r>
          <rPr>
            <b/>
            <sz val="12"/>
            <rFont val="Tahoma"/>
            <family val="2"/>
          </rPr>
          <t>Paolo Colonna:</t>
        </r>
        <r>
          <rPr>
            <sz val="12"/>
            <rFont val="Tahoma"/>
            <family val="2"/>
          </rPr>
          <t xml:space="preserve">
Inserted the formula C38/C39-1. 
</t>
        </r>
        <r>
          <rPr>
            <sz val="12"/>
            <rFont val="Tahoma"/>
            <family val="2"/>
          </rPr>
          <t xml:space="preserve">
</t>
        </r>
      </text>
    </comment>
    <comment ref="D46" authorId="1">
      <text>
        <r>
          <rPr>
            <b/>
            <sz val="9"/>
            <rFont val="Tahoma"/>
            <family val="2"/>
          </rPr>
          <t>Vincent Lau:</t>
        </r>
        <r>
          <rPr>
            <sz val="9"/>
            <rFont val="Tahoma"/>
            <family val="2"/>
          </rPr>
          <t xml:space="preserve">
Regulatory OC -1
</t>
        </r>
      </text>
    </comment>
  </commentList>
</comments>
</file>

<file path=xl/sharedStrings.xml><?xml version="1.0" encoding="utf-8"?>
<sst xmlns="http://schemas.openxmlformats.org/spreadsheetml/2006/main" count="4658" uniqueCount="2217">
  <si>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</si>
  <si>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</si>
  <si>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</si>
  <si>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</si>
  <si>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</si>
  <si>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</si>
  <si>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</si>
  <si>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</si>
  <si>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</si>
  <si>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</si>
  <si>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</si>
  <si>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</si>
  <si>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</si>
  <si>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</si>
  <si>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</si>
  <si>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</si>
  <si>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</si>
  <si>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</si>
  <si>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</si>
  <si>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</si>
  <si>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</si>
  <si>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</si>
  <si>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</si>
  <si>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</si>
  <si>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</si>
  <si>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</si>
  <si>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</si>
  <si>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</si>
  <si>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</si>
  <si>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</si>
  <si>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</si>
  <si>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</si>
  <si>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LCR status</t>
  </si>
  <si>
    <t>SEK</t>
  </si>
  <si>
    <t xml:space="preserve">Bond list </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</si>
  <si>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</si>
  <si>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</si>
  <si>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</si>
  <si>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</si>
  <si>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</si>
  <si>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</si>
  <si>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</si>
  <si>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</si>
  <si>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EUR</t>
  </si>
  <si>
    <t>% Covered Bonds</t>
  </si>
  <si>
    <t>Number of Loans</t>
  </si>
  <si>
    <t>1. Basic Facts</t>
  </si>
  <si>
    <t>2. Regulatory Summary</t>
  </si>
  <si>
    <t>3. General Cover Pool / Covered Bond Information</t>
  </si>
  <si>
    <t>[Insert Definition Below]</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</si>
  <si>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</si>
  <si>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</si>
  <si>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</si>
  <si>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</si>
  <si>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</si>
  <si>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</si>
  <si>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</si>
  <si>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</si>
  <si>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</si>
  <si>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</si>
  <si>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</si>
  <si>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</si>
  <si>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</si>
  <si>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</si>
  <si>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</si>
  <si>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</si>
  <si>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</si>
  <si>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</si>
  <si>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</si>
  <si>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</si>
  <si>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</si>
  <si>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</si>
  <si>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</si>
  <si>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</si>
  <si>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</si>
  <si>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</si>
  <si>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</si>
  <si>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</si>
  <si>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</si>
  <si>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</si>
  <si>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</si>
  <si>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</si>
  <si>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</si>
  <si>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</si>
  <si>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</si>
  <si>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</si>
  <si>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</si>
  <si>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</si>
  <si>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</si>
  <si>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</si>
  <si>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</si>
  <si>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</si>
  <si>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</si>
  <si>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</si>
  <si>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</si>
  <si>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</si>
  <si>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</si>
  <si>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</si>
  <si>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</si>
  <si>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</si>
  <si>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</si>
  <si>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</si>
  <si>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</si>
  <si>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</si>
  <si>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</si>
  <si>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</si>
  <si>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</si>
  <si>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</si>
  <si>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</si>
  <si>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</si>
  <si>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</si>
  <si>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</si>
  <si>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</si>
  <si>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</si>
  <si>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</si>
  <si>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</si>
  <si>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</si>
  <si>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</si>
  <si>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</si>
  <si>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</si>
  <si>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</si>
  <si>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</si>
  <si>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</si>
  <si>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</si>
  <si>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</si>
  <si>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</si>
  <si>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</si>
  <si>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</si>
  <si>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</si>
  <si>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</si>
  <si>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</si>
  <si>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</si>
  <si>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</si>
  <si>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</si>
  <si>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</si>
  <si>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</si>
  <si>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</si>
  <si>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</si>
  <si>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</si>
  <si>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Shipping</t>
  </si>
  <si>
    <t>Purpose</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</si>
  <si>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</si>
  <si>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</si>
  <si>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</si>
  <si>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</si>
  <si>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</si>
  <si>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</si>
  <si>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</si>
  <si>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</si>
  <si>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</si>
  <si>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</si>
  <si>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</si>
  <si>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</si>
  <si>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</si>
  <si>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</si>
  <si>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 xml:space="preserve">Public Sector </t>
  </si>
  <si>
    <t>UCITS Compliance (Y/N)</t>
  </si>
  <si>
    <t>CRR Compliance (Y/N)</t>
  </si>
  <si>
    <t>ND1</t>
  </si>
  <si>
    <t>ND2</t>
  </si>
  <si>
    <t>ND3</t>
  </si>
  <si>
    <t>Link to Issuer's Website</t>
  </si>
  <si>
    <t xml:space="preserve">Cash Manager </t>
  </si>
  <si>
    <t>Account Bank</t>
  </si>
  <si>
    <t xml:space="preserve">Servicer </t>
  </si>
  <si>
    <t xml:space="preserve">Interest Rate Swap Provider </t>
  </si>
  <si>
    <t xml:space="preserve">Covered Bond Swap Provider </t>
  </si>
  <si>
    <t>Paying Agent</t>
  </si>
  <si>
    <t>Stand-by Account Bank</t>
  </si>
  <si>
    <t>Exposures to central banks</t>
  </si>
  <si>
    <t>Total EU</t>
  </si>
  <si>
    <t xml:space="preserve">10 largest exposures </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</si>
  <si>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</si>
  <si>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</si>
  <si>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</si>
  <si>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</si>
  <si>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</si>
  <si>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</si>
  <si>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</si>
  <si>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</si>
  <si>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</si>
  <si>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</si>
  <si>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</si>
  <si>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</si>
  <si>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</si>
  <si>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</si>
  <si>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</si>
  <si>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</si>
  <si>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</si>
  <si>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</si>
  <si>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</si>
  <si>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</si>
  <si>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</si>
  <si>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</si>
  <si>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</si>
  <si>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</si>
  <si>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</si>
  <si>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</si>
  <si>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</si>
  <si>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</si>
  <si>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</si>
  <si>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</si>
  <si>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</si>
  <si>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</si>
  <si>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</si>
  <si>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</si>
  <si>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</si>
  <si>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outside the cover pool [notional] (mn)</t>
  </si>
  <si>
    <t>NPV of Derivatives in the cover pool (mn)</t>
  </si>
  <si>
    <t>NPV of Derivatives outside the cover pool (mn)</t>
  </si>
  <si>
    <t>NPV Test (passed/failed)</t>
  </si>
  <si>
    <t>Interest Covereage Test (passe/failed)</t>
  </si>
  <si>
    <t>C. Harmonised Transparency Template - Glossary</t>
  </si>
  <si>
    <t>Worksheet B1: HTT Mortgage Assets</t>
  </si>
  <si>
    <t>Worksheet C: HTT Harmonised Glossary</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</si>
  <si>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</si>
  <si>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</si>
  <si>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</si>
  <si>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</si>
  <si>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</si>
  <si>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</si>
  <si>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</si>
  <si>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</si>
  <si>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</si>
  <si>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</si>
  <si>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</si>
  <si>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</si>
  <si>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</si>
  <si>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</si>
  <si>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</si>
  <si>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</si>
  <si>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</si>
  <si>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</si>
  <si>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</si>
  <si>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</si>
  <si>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</si>
  <si>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</si>
  <si>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</si>
  <si>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</si>
  <si>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</si>
  <si>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</si>
  <si>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</si>
  <si>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</si>
  <si>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</si>
  <si>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</si>
  <si>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</si>
  <si>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</si>
  <si>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</si>
  <si>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</si>
  <si>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</si>
  <si>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</si>
  <si>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</si>
  <si>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</si>
  <si>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</si>
  <si>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</si>
  <si>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</si>
  <si>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</si>
  <si>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</si>
  <si>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</si>
  <si>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</si>
  <si>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</si>
  <si>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</si>
  <si>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</si>
  <si>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</si>
  <si>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</si>
  <si>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</si>
  <si>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</si>
  <si>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</si>
  <si>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</si>
  <si>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</si>
  <si>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</si>
  <si>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</si>
  <si>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</si>
  <si>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</si>
  <si>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</si>
  <si>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</si>
  <si>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</si>
  <si>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</si>
  <si>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</si>
  <si>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</si>
  <si>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</si>
  <si>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</si>
  <si>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</si>
  <si>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</si>
  <si>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</si>
  <si>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</si>
  <si>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</si>
  <si>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</si>
  <si>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</si>
  <si>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</si>
  <si>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</si>
  <si>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</si>
  <si>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</si>
  <si>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</si>
  <si>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</si>
  <si>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</si>
  <si>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</si>
  <si>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</si>
  <si>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</si>
  <si>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</si>
  <si>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</si>
  <si>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</si>
  <si>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</si>
  <si>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</si>
  <si>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</si>
  <si>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</si>
  <si>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</si>
  <si>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</si>
  <si>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</si>
  <si>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</si>
  <si>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</si>
  <si>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</si>
  <si>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</si>
  <si>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</si>
  <si>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</si>
  <si>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</si>
  <si>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</si>
  <si>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</si>
  <si>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</si>
  <si>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</si>
  <si>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</si>
  <si>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</si>
  <si>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</si>
  <si>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</si>
  <si>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</si>
  <si>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</si>
  <si>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</si>
  <si>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</si>
  <si>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</si>
  <si>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</si>
  <si>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</si>
  <si>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</si>
  <si>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</si>
  <si>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</si>
  <si>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</si>
  <si>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</si>
  <si>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</si>
  <si>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</si>
  <si>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</si>
  <si>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</si>
  <si>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</si>
  <si>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</si>
  <si>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</si>
  <si>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</si>
  <si>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</si>
  <si>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</si>
  <si>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</si>
  <si>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</si>
  <si>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</si>
  <si>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</si>
  <si>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</si>
  <si>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</si>
  <si>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</si>
  <si>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</si>
  <si>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</si>
  <si>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</si>
  <si>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</si>
  <si>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</si>
  <si>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</si>
  <si>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</si>
  <si>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</si>
  <si>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</si>
  <si>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</si>
  <si>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</si>
  <si>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</si>
  <si>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</si>
  <si>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</si>
  <si>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</si>
  <si>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</si>
  <si>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</si>
  <si>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</si>
  <si>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</si>
  <si>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</si>
  <si>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</si>
  <si>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</si>
  <si>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</si>
  <si>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</si>
  <si>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</si>
  <si>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</si>
  <si>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</si>
  <si>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</si>
  <si>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</si>
  <si>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</si>
  <si>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</si>
  <si>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</si>
  <si>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</si>
  <si>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</si>
  <si>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</si>
  <si>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</si>
  <si>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</si>
  <si>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</si>
  <si>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</si>
  <si>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</si>
  <si>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</si>
  <si>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</si>
  <si>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</si>
  <si>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</si>
  <si>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</si>
  <si>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</si>
  <si>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</si>
  <si>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</si>
  <si>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</si>
  <si>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</si>
  <si>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</si>
  <si>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</si>
  <si>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</si>
  <si>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</si>
  <si>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</si>
  <si>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</si>
  <si>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</si>
  <si>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</si>
  <si>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</si>
  <si>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</si>
  <si>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</si>
  <si>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</si>
  <si>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</si>
  <si>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</si>
  <si>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</si>
  <si>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</si>
  <si>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</si>
  <si>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</si>
  <si>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</si>
  <si>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</si>
  <si>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</si>
  <si>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</si>
  <si>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</si>
  <si>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</si>
  <si>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</si>
  <si>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</si>
  <si>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</si>
  <si>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</si>
  <si>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</si>
  <si>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</si>
  <si>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</si>
  <si>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</si>
  <si>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</si>
  <si>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</si>
  <si>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</si>
  <si>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</si>
  <si>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</si>
  <si>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</si>
  <si>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</si>
  <si>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</si>
  <si>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</si>
  <si>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</si>
  <si>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</si>
  <si>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</si>
  <si>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</si>
  <si>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</si>
  <si>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</si>
  <si>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</si>
  <si>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</si>
  <si>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</si>
  <si>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</si>
  <si>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</si>
  <si>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</si>
  <si>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</si>
  <si>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</si>
  <si>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</si>
  <si>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</si>
  <si>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</si>
  <si>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</si>
  <si>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</si>
  <si>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</si>
  <si>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</si>
  <si>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</si>
  <si>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</si>
  <si>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</si>
  <si>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</si>
  <si>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</si>
  <si>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</si>
  <si>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</si>
  <si>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</si>
  <si>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</si>
  <si>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</si>
  <si>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</si>
  <si>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</si>
  <si>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</si>
  <si>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</si>
  <si>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</si>
  <si>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</si>
  <si>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</si>
  <si>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</si>
  <si>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</si>
  <si>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</si>
  <si>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</si>
  <si>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</si>
  <si>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</si>
  <si>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</si>
  <si>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</si>
  <si>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</si>
  <si>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</si>
  <si>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</si>
  <si>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</si>
  <si>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</si>
  <si>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</si>
  <si>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</si>
  <si>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</si>
  <si>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</si>
  <si>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</si>
  <si>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</si>
  <si>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</si>
  <si>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</si>
  <si>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</si>
  <si>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</si>
  <si>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</si>
  <si>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</si>
  <si>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</si>
  <si>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</si>
  <si>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</si>
  <si>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</si>
  <si>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</si>
  <si>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</si>
  <si>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</si>
  <si>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</si>
  <si>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</si>
  <si>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</si>
  <si>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</si>
  <si>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</si>
  <si>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</si>
  <si>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</si>
  <si>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</si>
  <si>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</si>
  <si>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</si>
  <si>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</si>
  <si>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</si>
  <si>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</si>
  <si>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</si>
  <si>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</si>
  <si>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</si>
  <si>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</si>
  <si>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</si>
  <si>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</si>
  <si>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</si>
  <si>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</si>
  <si>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</si>
  <si>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</si>
  <si>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</si>
  <si>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</si>
  <si>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</si>
  <si>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</si>
  <si>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</si>
  <si>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</si>
  <si>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</si>
  <si>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</si>
  <si>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</si>
  <si>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</si>
  <si>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</si>
  <si>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</si>
  <si>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</si>
  <si>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</si>
  <si>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</si>
  <si>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</si>
  <si>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</si>
  <si>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</si>
  <si>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</si>
  <si>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</si>
  <si>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</si>
  <si>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</si>
  <si>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</si>
  <si>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</si>
  <si>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</si>
  <si>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</si>
  <si>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</si>
  <si>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</si>
  <si>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</si>
  <si>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</si>
  <si>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</si>
  <si>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</si>
  <si>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</si>
  <si>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</si>
  <si>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</si>
  <si>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</si>
  <si>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</si>
  <si>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</si>
  <si>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</si>
  <si>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</si>
  <si>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</si>
  <si>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</si>
  <si>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</si>
  <si>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</si>
  <si>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</si>
  <si>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</si>
  <si>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</si>
  <si>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</si>
  <si>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</si>
  <si>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</si>
  <si>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</si>
  <si>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</si>
  <si>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</si>
  <si>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</si>
  <si>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</si>
  <si>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</si>
  <si>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</si>
  <si>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</si>
  <si>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</si>
  <si>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</si>
  <si>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</si>
  <si>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</si>
  <si>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</si>
  <si>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</si>
  <si>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</si>
  <si>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</si>
  <si>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</si>
  <si>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</si>
  <si>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</si>
  <si>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</si>
  <si>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</si>
  <si>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</si>
  <si>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</si>
  <si>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</si>
  <si>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</si>
  <si>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</si>
  <si>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</si>
  <si>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</si>
  <si>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</si>
  <si>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</si>
  <si>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</si>
  <si>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</si>
  <si>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</si>
  <si>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</si>
  <si>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</si>
  <si>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</si>
  <si>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</si>
  <si>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</si>
  <si>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</si>
  <si>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</si>
  <si>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</si>
  <si>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</si>
  <si>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</si>
  <si>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</si>
  <si>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</si>
  <si>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</si>
  <si>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</si>
  <si>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</si>
  <si>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</si>
  <si>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</si>
  <si>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</si>
  <si>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</si>
  <si>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</si>
  <si>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</si>
  <si>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</si>
  <si>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</si>
  <si>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</si>
  <si>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</si>
  <si>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</si>
  <si>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</si>
  <si>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</si>
  <si>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</si>
  <si>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</si>
  <si>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</si>
  <si>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</si>
  <si>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</si>
  <si>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</si>
  <si>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</si>
  <si>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</si>
  <si>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</si>
  <si>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</si>
  <si>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</si>
  <si>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</si>
  <si>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</si>
  <si>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</si>
  <si>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</si>
  <si>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</si>
  <si>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</si>
  <si>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</si>
  <si>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</si>
  <si>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</si>
  <si>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</si>
  <si>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</si>
  <si>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</si>
  <si>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</si>
  <si>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</si>
  <si>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</si>
  <si>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</si>
  <si>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</si>
  <si>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</si>
  <si>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</si>
  <si>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</si>
  <si>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</si>
  <si>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</si>
  <si>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</si>
  <si>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</si>
  <si>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</si>
  <si>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</si>
  <si>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</si>
  <si>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</si>
  <si>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</si>
  <si>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</si>
  <si>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</si>
  <si>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</si>
  <si>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</si>
  <si>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</si>
  <si>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</si>
  <si>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</si>
  <si>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</si>
  <si>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</si>
  <si>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</si>
  <si>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</si>
  <si>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</si>
  <si>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</si>
  <si>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</si>
  <si>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</si>
  <si>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</si>
  <si>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</si>
  <si>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</si>
  <si>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</si>
  <si>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</si>
  <si>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</si>
  <si>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</si>
  <si>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</si>
  <si>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</si>
  <si>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</si>
  <si>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</si>
  <si>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</si>
  <si>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</si>
  <si>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</si>
  <si>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</si>
  <si>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</si>
  <si>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</si>
  <si>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</si>
  <si>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</si>
  <si>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</si>
  <si>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</si>
  <si>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</si>
  <si>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</si>
  <si>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</si>
  <si>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</si>
  <si>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</si>
  <si>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</si>
  <si>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</si>
  <si>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</si>
  <si>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</si>
  <si>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</si>
  <si>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</si>
  <si>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</si>
  <si>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</si>
  <si>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</si>
  <si>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</si>
  <si>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</si>
  <si>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</si>
  <si>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</si>
  <si>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</si>
  <si>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</si>
  <si>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</si>
  <si>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</si>
  <si>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</si>
  <si>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</si>
  <si>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</si>
  <si>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</si>
  <si>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</si>
  <si>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</si>
  <si>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</si>
  <si>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</si>
  <si>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</si>
  <si>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</si>
  <si>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</si>
  <si>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</si>
  <si>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</si>
  <si>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</si>
  <si>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</si>
  <si>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</si>
  <si>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</si>
  <si>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</si>
  <si>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</si>
  <si>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</si>
  <si>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</si>
  <si>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</si>
  <si>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</si>
  <si>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</si>
  <si>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</si>
  <si>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</si>
  <si>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</si>
  <si>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</si>
  <si>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</si>
  <si>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</si>
  <si>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</si>
  <si>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</si>
  <si>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</si>
  <si>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</si>
  <si>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</si>
  <si>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</si>
  <si>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</si>
  <si>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</si>
  <si>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</si>
  <si>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</si>
  <si>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</si>
  <si>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</si>
  <si>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</si>
  <si>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</si>
  <si>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</si>
  <si>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</si>
  <si>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</si>
  <si>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</si>
  <si>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</si>
  <si>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</si>
  <si>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</si>
  <si>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</si>
  <si>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</si>
  <si>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</si>
  <si>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</si>
  <si>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</si>
  <si>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</si>
  <si>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</si>
  <si>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</si>
  <si>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</si>
  <si>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</si>
  <si>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</si>
  <si>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</si>
  <si>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</si>
  <si>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</si>
  <si>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</si>
  <si>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</si>
  <si>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</si>
  <si>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</si>
  <si>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</si>
  <si>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</si>
  <si>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</si>
  <si>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</si>
  <si>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</si>
  <si>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</si>
  <si>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</si>
  <si>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</si>
  <si>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</si>
  <si>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</si>
  <si>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</si>
  <si>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</si>
  <si>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</si>
  <si>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</si>
  <si>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</si>
  <si>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</si>
  <si>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</si>
  <si>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</si>
  <si>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</si>
  <si>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</si>
  <si>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</si>
  <si>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</si>
  <si>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</si>
  <si>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</si>
  <si>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</si>
  <si>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</si>
  <si>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</si>
  <si>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</si>
  <si>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</si>
  <si>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</si>
  <si>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</si>
  <si>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</si>
  <si>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</si>
  <si>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</si>
  <si>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</si>
  <si>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</si>
  <si>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</si>
  <si>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</si>
  <si>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</si>
  <si>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</si>
  <si>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</si>
  <si>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</si>
  <si>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</si>
  <si>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</si>
  <si>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</si>
  <si>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</si>
  <si>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</si>
  <si>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</si>
  <si>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</si>
  <si>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</si>
  <si>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</si>
  <si>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</si>
  <si>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</si>
  <si>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</si>
  <si>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</si>
  <si>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</si>
  <si>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</si>
  <si>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</si>
  <si>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</si>
  <si>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</si>
  <si>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</si>
  <si>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</si>
  <si>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</si>
  <si>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</si>
  <si>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</si>
  <si>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</si>
  <si>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</si>
  <si>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</si>
  <si>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</si>
  <si>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</si>
  <si>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</si>
  <si>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</si>
  <si>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</si>
  <si>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</si>
  <si>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</si>
  <si>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</si>
  <si>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</si>
  <si>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</si>
  <si>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</si>
  <si>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</si>
  <si>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</si>
  <si>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</si>
  <si>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</si>
  <si>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</si>
  <si>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</si>
  <si>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</si>
  <si>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</si>
  <si>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</si>
  <si>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</si>
  <si>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</si>
  <si>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</si>
  <si>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</si>
  <si>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</si>
  <si>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</si>
  <si>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</si>
  <si>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</si>
  <si>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</si>
  <si>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</si>
  <si>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</si>
  <si>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</si>
  <si>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</si>
  <si>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</si>
  <si>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</si>
  <si>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</si>
  <si>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</si>
  <si>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</si>
  <si>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</si>
  <si>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</si>
  <si>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</si>
  <si>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</si>
  <si>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</si>
  <si>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</si>
  <si>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</si>
  <si>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</si>
  <si>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</si>
  <si>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</si>
  <si>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</si>
  <si>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</si>
  <si>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</si>
  <si>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</si>
  <si>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</si>
  <si>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</si>
  <si>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</si>
  <si>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</si>
  <si>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</si>
  <si>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</si>
  <si>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</si>
  <si>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</si>
  <si>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</si>
  <si>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</si>
  <si>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</si>
  <si>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</si>
  <si>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</si>
  <si>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</si>
  <si>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</si>
  <si>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</si>
  <si>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</si>
  <si>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</si>
  <si>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</si>
  <si>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</si>
  <si>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</si>
  <si>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</si>
  <si>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</si>
  <si>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</si>
  <si>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</si>
  <si>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</si>
  <si>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</si>
  <si>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</si>
  <si>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</si>
  <si>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</si>
  <si>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</si>
  <si>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</si>
  <si>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</si>
  <si>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</si>
  <si>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</si>
  <si>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</si>
  <si>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</si>
  <si>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</si>
  <si>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</si>
  <si>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</si>
  <si>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</si>
  <si>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</si>
  <si>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</si>
  <si>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</si>
  <si>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</si>
  <si>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</si>
  <si>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</si>
  <si>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</si>
  <si>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</si>
  <si>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</si>
  <si>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</si>
  <si>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</si>
  <si>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</si>
  <si>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</si>
  <si>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</si>
  <si>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</si>
  <si>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</si>
  <si>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</si>
  <si>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</si>
  <si>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</si>
  <si>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</si>
  <si>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</si>
  <si>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</si>
  <si>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</si>
  <si>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</si>
  <si>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</si>
  <si>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</si>
  <si>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</si>
  <si>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</si>
  <si>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</si>
  <si>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</si>
  <si>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</si>
  <si>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</si>
  <si>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</si>
  <si>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</si>
  <si>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</si>
  <si>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</si>
  <si>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</si>
  <si>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</si>
  <si>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</si>
  <si>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</si>
  <si>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</si>
  <si>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</si>
  <si>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</si>
  <si>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</si>
  <si>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</si>
  <si>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</si>
  <si>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</si>
  <si>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</si>
  <si>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</si>
  <si>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</si>
  <si>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</si>
  <si>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</si>
  <si>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</si>
  <si>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</si>
  <si>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</si>
  <si>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</si>
  <si>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</si>
  <si>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</si>
  <si>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</si>
  <si>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</si>
  <si>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</si>
  <si>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</si>
  <si>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</si>
  <si>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</si>
  <si>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</si>
  <si>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</si>
  <si>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</si>
  <si>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</si>
  <si>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</si>
  <si>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</si>
  <si>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</si>
  <si>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</si>
  <si>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</si>
  <si>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</si>
  <si>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</si>
  <si>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</si>
  <si>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</si>
  <si>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</si>
  <si>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</si>
  <si>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</si>
  <si>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</si>
  <si>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</si>
  <si>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</si>
  <si>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</si>
  <si>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</si>
  <si>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</si>
  <si>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</si>
  <si>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</si>
  <si>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</si>
  <si>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</si>
  <si>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</si>
  <si>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</si>
  <si>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</si>
  <si>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</si>
  <si>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</si>
  <si>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</si>
  <si>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</si>
  <si>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</si>
  <si>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</si>
  <si>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</si>
  <si>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</si>
  <si>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</si>
  <si>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</si>
  <si>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</si>
  <si>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</si>
  <si>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</si>
  <si>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</si>
  <si>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</si>
  <si>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</si>
  <si>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</si>
  <si>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</si>
  <si>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</si>
  <si>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</si>
  <si>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</si>
  <si>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</si>
  <si>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</si>
  <si>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</si>
  <si>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</si>
  <si>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</si>
  <si>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</si>
  <si>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</si>
  <si>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</si>
  <si>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</si>
  <si>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</si>
  <si>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</si>
  <si>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</si>
  <si>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</si>
  <si>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</si>
  <si>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</si>
  <si>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</si>
  <si>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</si>
  <si>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</si>
  <si>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</si>
  <si>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</si>
  <si>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RBC Covered Bond Programme</t>
  </si>
  <si>
    <t>Net inflows/(outflows)</t>
  </si>
  <si>
    <t>Purchase of Loans</t>
  </si>
  <si>
    <t>(2)</t>
  </si>
  <si>
    <t>(1)</t>
  </si>
  <si>
    <t xml:space="preserve">Intercompany Loan principal </t>
  </si>
  <si>
    <t>Intercompany Loan interest</t>
  </si>
  <si>
    <t>Swap Breakage Fee</t>
  </si>
  <si>
    <t>Swap payment</t>
  </si>
  <si>
    <t>Cash Outflows</t>
  </si>
  <si>
    <t>Swap receipts</t>
  </si>
  <si>
    <t>Revenue Receipts</t>
  </si>
  <si>
    <t>Draw on Intercompany Loan</t>
  </si>
  <si>
    <t>Proceeds for sale of Loans</t>
  </si>
  <si>
    <t>Principal Receipts</t>
  </si>
  <si>
    <t>Cash Inflows</t>
  </si>
  <si>
    <t>Cover Pool Flow of Funds</t>
  </si>
  <si>
    <t>Loss Percentage (Annualized)</t>
  </si>
  <si>
    <t>Write-off Amounts</t>
  </si>
  <si>
    <t>Period End</t>
  </si>
  <si>
    <t>Cover Pool Losses</t>
  </si>
  <si>
    <t>Demand Loan</t>
  </si>
  <si>
    <t>Guarantee Loan</t>
  </si>
  <si>
    <t>Intercompany Loan Balance</t>
  </si>
  <si>
    <t>Present Value Adjusted Aggregate Asset Amount
(Total: A + B + C + D + E + F)</t>
  </si>
  <si>
    <t>F = Trading Value of Swap Collateral</t>
  </si>
  <si>
    <t>E = Reserve Fund Balance</t>
  </si>
  <si>
    <t xml:space="preserve">D = Trading Value of Substitute Assets </t>
  </si>
  <si>
    <t>C = Cash Capital Contributions</t>
  </si>
  <si>
    <t>B = Principal Receipts</t>
  </si>
  <si>
    <t>of Performing Eligible Loans:</t>
  </si>
  <si>
    <t xml:space="preserve">Weighted Average Effective Yield </t>
  </si>
  <si>
    <t>A = LTV Adjusted Present Value</t>
  </si>
  <si>
    <t>Trading Value of Covered Bonds</t>
  </si>
  <si>
    <t>Valuation Calculation</t>
  </si>
  <si>
    <t>Adjusted Aggregate Asset Amount (Total: A + B + C + D + E - F)</t>
  </si>
  <si>
    <t>F = Negative Carry Factor calculation</t>
  </si>
  <si>
    <t>E = Reserve Fund balance</t>
  </si>
  <si>
    <t>D = Substitute Assets</t>
  </si>
  <si>
    <t>Maximum Asset Percentage:</t>
  </si>
  <si>
    <t>Asset Percentage:</t>
  </si>
  <si>
    <t>A (ii)</t>
  </si>
  <si>
    <t>(ii) Asset Percentage Adjusted True Balance, as adjusted</t>
  </si>
  <si>
    <t>A (i)</t>
  </si>
  <si>
    <t>A = lower of (i) LTV Adjusted True Balance, and</t>
  </si>
  <si>
    <t>C$ Equivalent of Outstanding Covered Bonds</t>
  </si>
  <si>
    <t>Calculation Date:</t>
  </si>
  <si>
    <t>RBC Covered Bond Programme Monthly Investor Report</t>
  </si>
  <si>
    <t>No</t>
  </si>
  <si>
    <t>Guarantor LP Event of Default</t>
  </si>
  <si>
    <t>Issuer Event of Default</t>
  </si>
  <si>
    <t>Asset Coverage Test (C$ Equivalent of Outstanding
Covered Bonds &lt; Adjusted Aggregate Asset Amount)</t>
  </si>
  <si>
    <t>Events of Default &amp; Triggers</t>
  </si>
  <si>
    <t>(b) Covered Bond Swap Provider</t>
  </si>
  <si>
    <t>(a) Interest Rate Swap Provider</t>
  </si>
  <si>
    <t>Fitch</t>
  </si>
  <si>
    <t>DBRS</t>
  </si>
  <si>
    <t>Moody's</t>
  </si>
  <si>
    <t>v. Each Swap Provider is required to replace itself, transfer credit support or obtain a guarantee of its obligations if the rating of such Swap Provider falls below the specified rating</t>
  </si>
  <si>
    <t xml:space="preserve">(a) Cash flows will be exchanged under the Covered Bond Swap Agreement (to the extent not already occurring) except as otherwise provided in the Covered Bond Swap Agreement </t>
  </si>
  <si>
    <t>iv. The following actions are required if the rating of the Issuer (RBC) falls below the stipulated rating</t>
  </si>
  <si>
    <t>P-1</t>
  </si>
  <si>
    <t>N/A</t>
  </si>
  <si>
    <t>iii. The following actions are required if the rating of the Issuer (RBC) falls below the stipulated rating</t>
  </si>
  <si>
    <t>a) Servicer is required to hold amounts received in a separate account and transfer them to the Cash Manager or GIC Account, as applicable, within 2  business days</t>
  </si>
  <si>
    <t>ii. The following actions are required if the rating of the Servicer (RBC) falls below the stipulated rating</t>
  </si>
  <si>
    <t>(c) Amounts received by the Servicer are to be deposited directly to the GIC Account and not provided to the Cash Manager</t>
  </si>
  <si>
    <t>(b) Amounts received by the Cash Manager are required to be deposited directly into the Transaction Account</t>
  </si>
  <si>
    <t>(a) Asset Monitor is required to verify the Cash Manager's calculations of the Asset Coverage/Amortization test on each Calculation Date</t>
  </si>
  <si>
    <t>i. The following actions are required if the rating of the Cash Manager (RBC) falls below the stipulated rating</t>
  </si>
  <si>
    <t>B. Specified Rating Related Action</t>
  </si>
  <si>
    <t>Covered Bond Swap Provider (RBC)</t>
  </si>
  <si>
    <t>Interest Rate Swap Provider (RBC)</t>
  </si>
  <si>
    <t>Servicer (RBC)</t>
  </si>
  <si>
    <t>Cash Manager (RBC)</t>
  </si>
  <si>
    <t>Standby Account Bank/GDA Provider (BMO)</t>
  </si>
  <si>
    <t>Account Bank/GDA Provider (RBC)</t>
  </si>
  <si>
    <t>Role (Current Party)</t>
  </si>
  <si>
    <t>If the rating(s) of the Party falls below the level stipulated below, such party is required to be replaced or in the case of the Swap Providers (i) transfer credit support and (ii) replace itself or obtain a guarantee for its obligations.</t>
  </si>
  <si>
    <t>A. Party Replacement</t>
  </si>
  <si>
    <t>Rating Outlook</t>
  </si>
  <si>
    <t>F1+</t>
  </si>
  <si>
    <t>R-1 (high)</t>
  </si>
  <si>
    <t>AA-</t>
  </si>
  <si>
    <t>AA</t>
  </si>
  <si>
    <t>The Bank of New York Mellon</t>
  </si>
  <si>
    <t>Bank of Montreal</t>
  </si>
  <si>
    <t>Standby Account Bank &amp; GDA Provider</t>
  </si>
  <si>
    <t>Royal Bank of Canada</t>
  </si>
  <si>
    <t>Account Bank &amp; GDA Provider</t>
  </si>
  <si>
    <t>PricewaterhouseCoopers LLP</t>
  </si>
  <si>
    <t>Computershare Trust Company of Canada</t>
  </si>
  <si>
    <t>Covered Bond Trustee &amp; Custodian</t>
  </si>
  <si>
    <t>Swap Providers</t>
  </si>
  <si>
    <t>Servicer &amp; Cash Manager</t>
  </si>
  <si>
    <t>RBC Covered Bond Guarantor Limited Partnership</t>
  </si>
  <si>
    <t>Guarantor entity</t>
  </si>
  <si>
    <t>Issuer</t>
  </si>
  <si>
    <t>Parties to RBC Global Covered Bond Programme</t>
  </si>
  <si>
    <t>Supplementary Information</t>
  </si>
  <si>
    <t>AAA</t>
  </si>
  <si>
    <t>Aaa</t>
  </si>
  <si>
    <t>CB31</t>
  </si>
  <si>
    <t>CB30</t>
  </si>
  <si>
    <t>CB28</t>
  </si>
  <si>
    <t>CB27</t>
  </si>
  <si>
    <t>CB26</t>
  </si>
  <si>
    <t>CB25</t>
  </si>
  <si>
    <t>CB22</t>
  </si>
  <si>
    <t>CB21</t>
  </si>
  <si>
    <t>CB20</t>
  </si>
  <si>
    <t>CB19</t>
  </si>
  <si>
    <t>CB18</t>
  </si>
  <si>
    <t>CB11</t>
  </si>
  <si>
    <t>CB7</t>
  </si>
  <si>
    <t>Series Ratings</t>
  </si>
  <si>
    <t>Weighted average remaining term of Loans in Cover Pool (months)</t>
  </si>
  <si>
    <t>Weighted average maturity of Outstanding Covered Bonds (months)</t>
  </si>
  <si>
    <t>Fixed</t>
  </si>
  <si>
    <t>1.3266000 C$/US$</t>
  </si>
  <si>
    <t>US$1,750,000,000</t>
  </si>
  <si>
    <t>1.4808000 C$/€</t>
  </si>
  <si>
    <t>Floating</t>
  </si>
  <si>
    <t>1.5370000 C$/€</t>
  </si>
  <si>
    <t>1.4525000 C$/€</t>
  </si>
  <si>
    <t>1.3027000 C$/US$</t>
  </si>
  <si>
    <t>1.4899000 C$/€</t>
  </si>
  <si>
    <t>1.4017000 C$/€</t>
  </si>
  <si>
    <t>1.3870000 C$/€</t>
  </si>
  <si>
    <t>3 month BA +0.36%</t>
  </si>
  <si>
    <t>1.2520000 C$/US$</t>
  </si>
  <si>
    <t>US$2,000,000,000</t>
  </si>
  <si>
    <t>1.3650000 C$/€</t>
  </si>
  <si>
    <t>1.1149700 C$/CHF</t>
  </si>
  <si>
    <t>Rate Type</t>
  </si>
  <si>
    <t>Interest Basis</t>
  </si>
  <si>
    <t>Equivalent</t>
  </si>
  <si>
    <t>Translation Rate</t>
  </si>
  <si>
    <t>Principal Amount</t>
  </si>
  <si>
    <t>Final</t>
  </si>
  <si>
    <t>C$</t>
  </si>
  <si>
    <t>Initial</t>
  </si>
  <si>
    <t>Programme Information</t>
  </si>
  <si>
    <t>In this report, currency amounts are stated in Canadian dollars (“$”), unless otherwise specified.</t>
  </si>
  <si>
    <t>http://www.rbc.com/investorrelations/fixed_income/covered-bonds-terms.html</t>
  </si>
  <si>
    <t>and go to the Glossary tab in the Monthly Investor Report section:</t>
  </si>
  <si>
    <t xml:space="preserve">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t>
  </si>
  <si>
    <t>THESE COVERED BONDS HAVE NOT BEEN APPROVED OR DISAPPROVED BY CANADA MORTGAGE HOUSING CORPORATION (CMHC) NOR HAS CMHC PASSED UPON THE ACCURACY OR ADEQUACY OF THIS REPORT. THE COVERED BONDS ARE NOT INSURED OR GUARANTEED BY CMHC OR THE GOVERNMENT OF CANADA OR ANY OTHER AGENCY THEREOF.</t>
  </si>
  <si>
    <t>This report contains information regarding assets pledged as security (the Cover Pool) in respect of the obligations under the Covered Bonds issued under RBC’s Global Covered Bond Programme as of the indicated Calculation Date.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</si>
  <si>
    <t>Page 20 of 21</t>
  </si>
  <si>
    <t>Grand Total</t>
  </si>
  <si>
    <t>800 and above</t>
  </si>
  <si>
    <t>780 - 799</t>
  </si>
  <si>
    <t>760 - 779</t>
  </si>
  <si>
    <t>740 - 759</t>
  </si>
  <si>
    <t>720 - 739</t>
  </si>
  <si>
    <t>700 - 719</t>
  </si>
  <si>
    <t>680 - 699</t>
  </si>
  <si>
    <t>660 - 679</t>
  </si>
  <si>
    <t>640 - 659</t>
  </si>
  <si>
    <t>620 - 639</t>
  </si>
  <si>
    <t>600 - 619</t>
  </si>
  <si>
    <t>580 - 599</t>
  </si>
  <si>
    <t>560 - 579</t>
  </si>
  <si>
    <t>540 - 559</t>
  </si>
  <si>
    <t>500 - 539</t>
  </si>
  <si>
    <t>499 and below</t>
  </si>
  <si>
    <t>Score Unavailable</t>
  </si>
  <si>
    <t>&gt; 80.00</t>
  </si>
  <si>
    <t>Percentage</t>
  </si>
  <si>
    <t>Principal Balance</t>
  </si>
  <si>
    <t>Credit Bureau Score</t>
  </si>
  <si>
    <t>Indexed LTV (%)</t>
  </si>
  <si>
    <t>Cover Pool Indexed LTV - Drawn by Credit Bureau Score (continued)</t>
  </si>
  <si>
    <t>Page 19 of 21</t>
  </si>
  <si>
    <t>75.01 - 80.00</t>
  </si>
  <si>
    <t>70.01 - 75.00</t>
  </si>
  <si>
    <t>65.01 - 70.00</t>
  </si>
  <si>
    <t>Page 18 of 21</t>
  </si>
  <si>
    <t>60.01 - 65.00</t>
  </si>
  <si>
    <t xml:space="preserve"> </t>
  </si>
  <si>
    <t>55.01 - 60.00</t>
  </si>
  <si>
    <t>50.01 - 55.00</t>
  </si>
  <si>
    <t>Page 17 of 21</t>
  </si>
  <si>
    <t>45.01 - 50.00</t>
  </si>
  <si>
    <t>40.01 - 45.00</t>
  </si>
  <si>
    <t>35.01 - 40.00</t>
  </si>
  <si>
    <t>Page 16 of 21</t>
  </si>
  <si>
    <t>30.01 - 35.00</t>
  </si>
  <si>
    <t>25.01 - 30.00</t>
  </si>
  <si>
    <t>20.01 - 25.00</t>
  </si>
  <si>
    <t>Page 15 of 21</t>
  </si>
  <si>
    <t>20.00 and below</t>
  </si>
  <si>
    <t>Cover Pool Indexed LTV - Drawn by Credit Bureau Score</t>
  </si>
  <si>
    <t>Total Yukon</t>
  </si>
  <si>
    <t>Yukon</t>
  </si>
  <si>
    <t>days past due</t>
  </si>
  <si>
    <t>Province</t>
  </si>
  <si>
    <t>90 or more</t>
  </si>
  <si>
    <t>60 to 89</t>
  </si>
  <si>
    <t>30 to 59</t>
  </si>
  <si>
    <t>less than 30</t>
  </si>
  <si>
    <t>Current and</t>
  </si>
  <si>
    <t>Aging Summary (%)</t>
  </si>
  <si>
    <t>Total Saskatchewan</t>
  </si>
  <si>
    <t>Saskatchewan</t>
  </si>
  <si>
    <t>Provincial Distribution by Indexed LTV - Drawn and Aging Summary (continued)</t>
  </si>
  <si>
    <t>Page 14 of 21</t>
  </si>
  <si>
    <t>Total Quebec</t>
  </si>
  <si>
    <t>Quebec</t>
  </si>
  <si>
    <t>Total Prince Edward Island</t>
  </si>
  <si>
    <t>Island</t>
  </si>
  <si>
    <t xml:space="preserve">Prince Edward </t>
  </si>
  <si>
    <t>Total Ontario</t>
  </si>
  <si>
    <t>Ontario</t>
  </si>
  <si>
    <t>Page 13 of 21</t>
  </si>
  <si>
    <t>Total Nunavut</t>
  </si>
  <si>
    <t>Nunavut</t>
  </si>
  <si>
    <t>Total Nova Scotia</t>
  </si>
  <si>
    <t>Nova Scotia</t>
  </si>
  <si>
    <t>Total Northwest Territories</t>
  </si>
  <si>
    <t>Territories</t>
  </si>
  <si>
    <t xml:space="preserve">Northwest </t>
  </si>
  <si>
    <t>Page 12 of 21</t>
  </si>
  <si>
    <t>Total Newfoundland and Labrador</t>
  </si>
  <si>
    <t>Labrador</t>
  </si>
  <si>
    <t xml:space="preserve">Newfoundland and </t>
  </si>
  <si>
    <t>Total New Brunswick</t>
  </si>
  <si>
    <t>New Brunswick</t>
  </si>
  <si>
    <t>Total Manitoba</t>
  </si>
  <si>
    <t>Manitoba</t>
  </si>
  <si>
    <t>Page 11 of 21</t>
  </si>
  <si>
    <t>Total British Columbia</t>
  </si>
  <si>
    <t>British Columbia</t>
  </si>
  <si>
    <t>Total Alberta</t>
  </si>
  <si>
    <t>Alberta</t>
  </si>
  <si>
    <t>Provincial Distribution by Indexed LTV - Drawn and Aging Summary</t>
  </si>
  <si>
    <t>Aging Summary</t>
  </si>
  <si>
    <t>Page 10 of 21</t>
  </si>
  <si>
    <t>Page 9 of 21</t>
  </si>
  <si>
    <t>Page 8 of 21</t>
  </si>
  <si>
    <t>Page 7 of 21</t>
  </si>
  <si>
    <t>Page 6 of 21</t>
  </si>
  <si>
    <t>Number of Properties</t>
  </si>
  <si>
    <t>Cover Pool Indexed LTV - Drawn Distribution</t>
  </si>
  <si>
    <t>Cover Pool Indexed LTV - Authorized Distribution</t>
  </si>
  <si>
    <t>Triplex</t>
  </si>
  <si>
    <t>Semi-detached</t>
  </si>
  <si>
    <t>Row (Townhouse)</t>
  </si>
  <si>
    <t>Fourplex</t>
  </si>
  <si>
    <t>Duplex</t>
  </si>
  <si>
    <t>Detached</t>
  </si>
  <si>
    <t>Apartment (Condominium)</t>
  </si>
  <si>
    <t>Property Type</t>
  </si>
  <si>
    <t>Cover Pool Property Type Distribution</t>
  </si>
  <si>
    <t>1,000,000 and above</t>
  </si>
  <si>
    <t>950,000 - 999,999</t>
  </si>
  <si>
    <t>900,000 - 949,999</t>
  </si>
  <si>
    <t>850,000 - 899,999</t>
  </si>
  <si>
    <t>800,000 - 849,999</t>
  </si>
  <si>
    <t>750,000 - 799,999</t>
  </si>
  <si>
    <t>700,000 - 749,999</t>
  </si>
  <si>
    <t>650,000 - 699,999</t>
  </si>
  <si>
    <t>600,000 - 649,999</t>
  </si>
  <si>
    <t>550,000 - 599,999</t>
  </si>
  <si>
    <t>500,000 - 549,999</t>
  </si>
  <si>
    <t>450,000 - 499,999</t>
  </si>
  <si>
    <t>400,000 - 449,999</t>
  </si>
  <si>
    <t>350,000 - 399,999</t>
  </si>
  <si>
    <t>300,000 - 349,999</t>
  </si>
  <si>
    <t>250,000 - 299,999</t>
  </si>
  <si>
    <t>200,000 - 249,999</t>
  </si>
  <si>
    <t>150,000 - 199,999</t>
  </si>
  <si>
    <t>100,000 - 149,999</t>
  </si>
  <si>
    <t>99,999 and below</t>
  </si>
  <si>
    <t>Range of Remaining Principal Balance</t>
  </si>
  <si>
    <t>Cover Pool Range of Remaining Principal Balance</t>
  </si>
  <si>
    <t>Page 5 of 21</t>
  </si>
  <si>
    <t>72.00 - 83.99</t>
  </si>
  <si>
    <t>60.00 - 71.99</t>
  </si>
  <si>
    <t>48.00 - 59.99</t>
  </si>
  <si>
    <t>36.00 - 47.99</t>
  </si>
  <si>
    <t>24.00 - 35.99</t>
  </si>
  <si>
    <t>12.00 - 23.99</t>
  </si>
  <si>
    <t>Less than 12.00</t>
  </si>
  <si>
    <t>Remaining Term (Months)</t>
  </si>
  <si>
    <t>Cover Pool Remaining Term Distribution</t>
  </si>
  <si>
    <t>6.0000% - 6.4999%</t>
  </si>
  <si>
    <t>5.5000% - 5.9999%</t>
  </si>
  <si>
    <t>5.0000% - 5.4999%</t>
  </si>
  <si>
    <t>4.5000% - 4.9999%</t>
  </si>
  <si>
    <t>4.0000% - 4.4999%</t>
  </si>
  <si>
    <t>3.5000% - 3.9999%</t>
  </si>
  <si>
    <t>3.0000% - 3.4999%</t>
  </si>
  <si>
    <t>2.5000% - 2.9999%</t>
  </si>
  <si>
    <t>2.0000% - 2.4999%</t>
  </si>
  <si>
    <t>1.9999% and below</t>
  </si>
  <si>
    <t>Mortgage Rate (%)</t>
  </si>
  <si>
    <t>Cover Pool Mortgage Rate Distribution</t>
  </si>
  <si>
    <t>Owner Occupied</t>
  </si>
  <si>
    <t>Not Owner Occupied</t>
  </si>
  <si>
    <t>Occupancy Type</t>
  </si>
  <si>
    <t>Cover Pool Occupancy Type Distribution</t>
  </si>
  <si>
    <t>Homeline Mortgage Segment</t>
  </si>
  <si>
    <t>Conventional Mortgage</t>
  </si>
  <si>
    <t>Mortgage Asset Type Distribution</t>
  </si>
  <si>
    <t>Variable</t>
  </si>
  <si>
    <t>Cover Pool Rate Type Distribution</t>
  </si>
  <si>
    <t>Page 4 of 21</t>
  </si>
  <si>
    <t>Cover Pool Credit Bureau Score Distribution</t>
  </si>
  <si>
    <t>Prince Edward Island</t>
  </si>
  <si>
    <t>Northwest Territories</t>
  </si>
  <si>
    <t>Newfoundland and Labrador</t>
  </si>
  <si>
    <t>Cover Pool Provincial Distribution</t>
  </si>
  <si>
    <t>90 or more days past due</t>
  </si>
  <si>
    <t>60 to 89 days past due</t>
  </si>
  <si>
    <t>30 to 59 days past due</t>
  </si>
  <si>
    <t>Current and less than 30 days past due</t>
  </si>
  <si>
    <t>Cover Pool Delinquency Distribution</t>
  </si>
  <si>
    <t>Disclaimer: Due to rounding, numbers presented in the following distribution tables may not add up precisely to the totals provided and percentages may not precisely reflect the absolute figures.</t>
  </si>
  <si>
    <t>Weighted Average Remaining Term (Months)</t>
  </si>
  <si>
    <t>Weighted Average Original Term (Months)</t>
  </si>
  <si>
    <t>Weighted Average Seasoning (Months)</t>
  </si>
  <si>
    <t>Weighted Average Mortgage Rate</t>
  </si>
  <si>
    <t>Weighted Average LTV - Original Authorized</t>
  </si>
  <si>
    <t>Weighted Average LTV - Drawn</t>
  </si>
  <si>
    <t>Weighted Average LTV - Authorized</t>
  </si>
  <si>
    <t>Number of Borrowers</t>
  </si>
  <si>
    <t xml:space="preserve">Number of Properties </t>
  </si>
  <si>
    <t>Average Mortgage Size</t>
  </si>
  <si>
    <t>Number of Mortgages in Pool</t>
  </si>
  <si>
    <t>Current Month Ending Balance</t>
  </si>
  <si>
    <t>Previous Month Ending Balance</t>
  </si>
  <si>
    <t>Cover Pool Summary Statistics</t>
  </si>
  <si>
    <t>Page 21 of 21</t>
  </si>
  <si>
    <r>
      <t>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t>
    </r>
    <r>
      <rPr>
        <i/>
        <sz val="9"/>
        <rFont val="Arial"/>
        <family val="2"/>
      </rPr>
      <t>ousing Price Index Methodology - Indexation Methodology</t>
    </r>
    <r>
      <rPr>
        <sz val="9"/>
        <rFont val="Arial"/>
        <family val="2"/>
      </rPr>
      <t xml:space="preserve">". </t>
    </r>
  </si>
  <si>
    <t>The Index may not always be available in its current form or a different Index may be used to determine Market Value for a Property subject to Related Security in respect of a Loan</t>
  </si>
  <si>
    <t xml:space="preserve">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</si>
  <si>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actual rate of change in the value of a Property may differ from the rate of change used to adjust the Latest Valuation for such Property in determining its Market Value</t>
  </si>
  <si>
    <t xml:space="preserve">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</si>
  <si>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 xml:space="preserve">No recourse for errors in the data in the Index </t>
  </si>
  <si>
    <t xml:space="preserve">The Issuer and the Guarantor LP believe that the following factors, although not exhaustive, could be material for the purpose of assessing risks associated with the use of the Index. </t>
  </si>
  <si>
    <t>Risk Factors relating to the Indexation Methodology</t>
  </si>
  <si>
    <t>No website referred to herein forms part of the Investor Report, nor have the contents of any such website been approved by or submitted to CMHC or any other governmental, securities or other regulatory authority.</t>
  </si>
  <si>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</si>
  <si>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r>
      <t>A three-step process is used to determine the Market Value for each Property subject to the Related Security in respect of a Loan.  First, a code (the Forward Sortation Area (</t>
    </r>
    <r>
      <rPr>
        <b/>
        <sz val="9"/>
        <rFont val="Arial"/>
        <family val="2"/>
      </rPr>
      <t>FSA</t>
    </r>
    <r>
      <rPr>
        <sz val="9"/>
        <rFont val="Arial"/>
        <family val="2"/>
      </rPr>
      <t>)) which identifies the location of the Property is compared to corresponding codes maintained by Teranet Inc. to confirm whether the property is located within any of the 11 Canadian metropolitan 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 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r>
  </si>
  <si>
    <t>www.housepriceindex.ca.</t>
  </si>
  <si>
    <t>Further details on the Index including a description of the method used to calculate the Index is available at</t>
  </si>
  <si>
    <r>
      <t xml:space="preserve">The Teranet-National Bank House Price Index™ Composite 11 (the </t>
    </r>
    <r>
      <rPr>
        <b/>
        <sz val="9"/>
        <rFont val="Arial"/>
        <family val="2"/>
      </rPr>
      <t>Index</t>
    </r>
    <r>
      <rPr>
        <sz val="9"/>
        <rFont val="Arial"/>
        <family val="2"/>
      </rPr>
      <t>)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r>
  </si>
  <si>
    <t xml:space="preserve">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</si>
  <si>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t>Indexation Methodology</t>
  </si>
  <si>
    <t>Housing Price Index Methodology</t>
  </si>
  <si>
    <t>Appendix</t>
  </si>
  <si>
    <t xml:space="preserve">       RBC Covered Bond Programme Monthly Investor Report</t>
  </si>
  <si>
    <t>Asset Coverage Test</t>
  </si>
  <si>
    <t>Accrued Interest</t>
  </si>
  <si>
    <t>GBP</t>
  </si>
  <si>
    <t>USD</t>
  </si>
  <si>
    <t>CHF</t>
  </si>
  <si>
    <t>CAD</t>
  </si>
  <si>
    <t>AUD</t>
  </si>
  <si>
    <t>Amend Loan Tickets set-up on previous month's Distribution Date to reflect correct rate spread
(Amendment Ticket &amp; New Ticket)</t>
  </si>
  <si>
    <t>Cash available to repay loan interest</t>
  </si>
  <si>
    <t>Less 20 BPS to cover future expenses</t>
  </si>
  <si>
    <t>Cash to be received from swap payment on Distribution Date</t>
  </si>
  <si>
    <t>Loan Interest Payment</t>
  </si>
  <si>
    <t>=a-b</t>
  </si>
  <si>
    <t>Swap Fees</t>
  </si>
  <si>
    <t>b</t>
  </si>
  <si>
    <t>FMV (including accrued interest)</t>
  </si>
  <si>
    <t>* same as swap fees</t>
  </si>
  <si>
    <t>Premium</t>
  </si>
  <si>
    <t>c</t>
  </si>
  <si>
    <t>a</t>
  </si>
  <si>
    <t>Book value (Principal + Borrower's charge)</t>
  </si>
  <si>
    <t>Date of sale</t>
  </si>
  <si>
    <t>Include the 1st and exclude the last date</t>
  </si>
  <si>
    <t>TopUp Loan</t>
  </si>
  <si>
    <t>TOTAL INTEREST</t>
  </si>
  <si>
    <t>Loan Index Spread for TopUp loan</t>
  </si>
  <si>
    <t>CDOR on the date of sale  - June 17, 2016</t>
  </si>
  <si>
    <t>Loan Index Spread</t>
  </si>
  <si>
    <t>CDOR on previous distribution Date - June 17, 2016</t>
  </si>
  <si>
    <t>Interest Rate</t>
  </si>
  <si>
    <t>Total Loan for 31 days (Guarantee loan + Demand Loan + TopUp value for 31 days)</t>
  </si>
  <si>
    <t>Demand Loan weighted average balance</t>
  </si>
  <si>
    <t>Demand Loan (book value plus accrued interest)</t>
  </si>
  <si>
    <t>Revalue for 31 days</t>
  </si>
  <si>
    <t>Jun 17, 2016 to Jul 18, 2016</t>
  </si>
  <si>
    <t># of days</t>
  </si>
  <si>
    <t>(Note1)</t>
  </si>
  <si>
    <t>http://www.rbc.com/investorrelations/covered-bonds.html</t>
  </si>
  <si>
    <t>N</t>
  </si>
  <si>
    <t>Intra-group</t>
  </si>
  <si>
    <t>100,000 - 199,999</t>
  </si>
  <si>
    <t>200,000 - 299,999</t>
  </si>
  <si>
    <t>300,000 - 399,999</t>
  </si>
  <si>
    <t>400,000 - 499,999</t>
  </si>
  <si>
    <t>500,000 - 599,999</t>
  </si>
  <si>
    <t>600,000 - 699,999</t>
  </si>
  <si>
    <t>700,000 - 799,999</t>
  </si>
  <si>
    <t>800,000 - 899,999</t>
  </si>
  <si>
    <t>900,000 - 999,999</t>
  </si>
  <si>
    <t>SUGGESTED UPDATES</t>
  </si>
  <si>
    <t xml:space="preserve">The maximum LTV at the time of transfer of a loan to the Guarantor is 80%.  </t>
  </si>
  <si>
    <t xml:space="preserve">Effective July 1, 2014, property values for LTV must be indexed at least on a quarterly basis.  </t>
  </si>
  <si>
    <t>Any loan that is 3 month or more in arrears</t>
  </si>
  <si>
    <t>See Valuation Test below</t>
  </si>
  <si>
    <t>Valuation Test</t>
  </si>
  <si>
    <t>Loan Seasoning</t>
  </si>
  <si>
    <r>
      <t>Asset Coverage Test</t>
    </r>
    <r>
      <rPr>
        <b/>
        <vertAlign val="superscript"/>
        <sz val="10"/>
        <color rgb="FFFFCC00"/>
        <rFont val="Arial"/>
        <family val="2"/>
      </rPr>
      <t xml:space="preserve"> </t>
    </r>
  </si>
  <si>
    <t>Up to 12 months</t>
  </si>
  <si>
    <r>
      <t>Paying Agent</t>
    </r>
    <r>
      <rPr>
        <vertAlign val="superscript"/>
        <sz val="8"/>
        <rFont val="Arial"/>
        <family val="2"/>
      </rPr>
      <t>(1)</t>
    </r>
  </si>
  <si>
    <t>Asset Monitor</t>
  </si>
  <si>
    <t>Maturity Buckets of Cover assets</t>
  </si>
  <si>
    <t>Covered assets are bucketed based on the remaining term of the contract interest term of the loan at inception or from last renewal.</t>
  </si>
  <si>
    <t>Maturity Buckets of Covered Bonds</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</si>
  <si>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</si>
  <si>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Loan to Value (LTV) information</t>
  </si>
  <si>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</si>
  <si>
    <t>CB33</t>
  </si>
  <si>
    <t>1.7199000 C$/£</t>
  </si>
  <si>
    <t>3 month £ ICE Libor +0.40%</t>
  </si>
  <si>
    <t>Cover Pool Loan Seasoning</t>
  </si>
  <si>
    <t>Loan Seasoning (Months)</t>
  </si>
  <si>
    <t>36.00 - 59.99</t>
  </si>
  <si>
    <t>60.00 and above</t>
  </si>
  <si>
    <t xml:space="preserve">Ten Largest Mortgages as a % of Current Month Ending Balance </t>
  </si>
  <si>
    <t>84.00 - 119.99</t>
  </si>
  <si>
    <t>120.00 and above</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</si>
  <si>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  </t>
  </si>
  <si>
    <t>Per Canadian Covered Bond legislative framework, covered bonds may bear interest at any rate and any payment frequency.   Interest rate may be fixed or floating coupons.</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</si>
  <si>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</si>
  <si>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</si>
  <si>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[More on hedging strategy may be added by the issuer]</t>
  </si>
  <si>
    <t>7.0000% and above</t>
  </si>
  <si>
    <t>https://coveredbondlabel.com/profile</t>
  </si>
  <si>
    <t>The Bank of New York Mellon, Credit Suisse AG, Royal Bank of Canada</t>
  </si>
  <si>
    <t>CB34</t>
  </si>
  <si>
    <t>1.6401000 C$/£</t>
  </si>
  <si>
    <t>Total Cover Assets</t>
  </si>
  <si>
    <t>Legal / Regulatory</t>
  </si>
  <si>
    <t>Residual Life (mn)</t>
  </si>
  <si>
    <t>Maturity (mn)</t>
  </si>
  <si>
    <t>Exposures to/guaranteed by Supranational, Sovereign, Agency (SSA)</t>
  </si>
  <si>
    <t>Derivatives in the register / cover pool [notional] (mn)</t>
  </si>
  <si>
    <t>[For completion]</t>
  </si>
  <si>
    <t>Agricultural</t>
  </si>
  <si>
    <t>M.7A.13.5</t>
  </si>
  <si>
    <t>1st lien / No prior ranks</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</si>
  <si>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</si>
  <si>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</si>
  <si>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Short-Term Debt / Short-Term Issuer Default Rating (Fitch)</t>
  </si>
  <si>
    <t>n/a</t>
  </si>
  <si>
    <t>Counterparty Risk Assessment (Short-Term/Long-Term)</t>
  </si>
  <si>
    <t>Deposit Rating (Short-Term/Long-Term)</t>
  </si>
  <si>
    <t>Baa3 (cr)</t>
  </si>
  <si>
    <t>P-1 (dr)</t>
  </si>
  <si>
    <t>P-1(cr)</t>
  </si>
  <si>
    <t>(a) Establishment of the Reserve Fund</t>
  </si>
  <si>
    <t>Deposit Rating ("dr") (Short-Term/Long-Term)</t>
  </si>
  <si>
    <t>Derivative Counterparty Rating (Short-Term/Long-Term)</t>
  </si>
  <si>
    <r>
      <t>F1 &amp; A-</t>
    </r>
    <r>
      <rPr>
        <vertAlign val="superscript"/>
        <sz val="8"/>
        <rFont val="Arial"/>
        <family val="2"/>
      </rPr>
      <t>(5)</t>
    </r>
  </si>
  <si>
    <t>Stable</t>
  </si>
  <si>
    <t>P-1 (dr) &amp; A2 (dr)</t>
  </si>
  <si>
    <t>R-1 (low) &amp; A</t>
  </si>
  <si>
    <t>P-2 (cr)</t>
  </si>
  <si>
    <t>BBB (low) (long)</t>
  </si>
  <si>
    <t>R-2 (middle) &amp; BBB</t>
  </si>
  <si>
    <t>BBB (low)</t>
  </si>
  <si>
    <t>R-1 (mid) &amp; A (low)</t>
  </si>
  <si>
    <t>BBB (high) (long)</t>
  </si>
  <si>
    <t>P-1 (cr) &amp; A2 (cr)</t>
  </si>
  <si>
    <t>P-2 (cr) &amp; A3 (cr)</t>
  </si>
  <si>
    <t>CB35</t>
  </si>
  <si>
    <t>3 month £ Libor +0.23%</t>
  </si>
  <si>
    <t>1.7114000 C$/£</t>
  </si>
  <si>
    <t>Worksheet B2: HTT Public Sector Assets</t>
  </si>
  <si>
    <t>Worksheet B3: HTT Shipping Assets</t>
  </si>
  <si>
    <t>Weighted Average Life (in years)</t>
  </si>
  <si>
    <t>Other optional/relevant information</t>
  </si>
  <si>
    <t>M.7.5.32</t>
  </si>
  <si>
    <t>M.7.5.33</t>
  </si>
  <si>
    <t>M.7.5.34</t>
  </si>
  <si>
    <t>M.7.5.35</t>
  </si>
  <si>
    <t>M.7.5.36</t>
  </si>
  <si>
    <t>M.7.5.37</t>
  </si>
  <si>
    <t>M.7.5.38</t>
  </si>
  <si>
    <t>M.7.5.39</t>
  </si>
  <si>
    <t>M.7.5.40</t>
  </si>
  <si>
    <t>M.7.5.41</t>
  </si>
  <si>
    <t>M.7.5.42</t>
  </si>
  <si>
    <t>M.7.5.43</t>
  </si>
  <si>
    <t>M.7.5.44</t>
  </si>
  <si>
    <t>M.7.5.45</t>
  </si>
  <si>
    <t>M.7.5.46</t>
  </si>
  <si>
    <t>M.7.5.47</t>
  </si>
  <si>
    <t>M.7.5.48</t>
  </si>
  <si>
    <t>M.7.5.49</t>
  </si>
  <si>
    <t>M.7.5.50</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</si>
  <si>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</si>
  <si>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</si>
  <si>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</si>
  <si>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</si>
  <si>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</si>
  <si>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</si>
  <si>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</si>
  <si>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</si>
  <si>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</si>
  <si>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</si>
  <si>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</si>
  <si>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</si>
  <si>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</si>
  <si>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</si>
  <si>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</si>
  <si>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</si>
  <si>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</si>
  <si>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</si>
  <si>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</si>
  <si>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</si>
  <si>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TBC at a country level</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</si>
  <si>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</si>
  <si>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</si>
  <si>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</si>
  <si>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</si>
  <si>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</si>
  <si>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</si>
  <si>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</si>
  <si>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</si>
  <si>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</si>
  <si>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</si>
  <si>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</si>
  <si>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</si>
  <si>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</si>
  <si>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</si>
  <si>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</si>
  <si>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</si>
  <si>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</si>
  <si>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</si>
  <si>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</si>
  <si>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</si>
  <si>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</si>
  <si>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</si>
  <si>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</si>
  <si>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</si>
  <si>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</si>
  <si>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</si>
  <si>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</si>
  <si>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</si>
  <si>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</si>
  <si>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</si>
  <si>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</si>
  <si>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</si>
  <si>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</si>
  <si>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</si>
  <si>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</si>
  <si>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</si>
  <si>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</si>
  <si>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</si>
  <si>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</si>
  <si>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</si>
  <si>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</si>
  <si>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</si>
  <si>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</si>
  <si>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</si>
  <si>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</si>
  <si>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</si>
  <si>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</si>
  <si>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</si>
  <si>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</si>
  <si>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</si>
  <si>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</si>
  <si>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</si>
  <si>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</si>
  <si>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</si>
  <si>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</si>
  <si>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</si>
  <si>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</si>
  <si>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</si>
  <si>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</si>
  <si>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</si>
  <si>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</si>
  <si>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</si>
  <si>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</si>
  <si>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</si>
  <si>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</si>
  <si>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</si>
  <si>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</si>
  <si>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</si>
  <si>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</si>
  <si>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</si>
  <si>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</si>
  <si>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</si>
  <si>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</si>
  <si>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</si>
  <si>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</si>
  <si>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</si>
  <si>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</si>
  <si>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</si>
  <si>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</si>
  <si>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</si>
  <si>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</si>
  <si>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</si>
  <si>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</si>
  <si>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</si>
  <si>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</si>
  <si>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</si>
  <si>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</si>
  <si>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</si>
  <si>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</si>
  <si>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</si>
  <si>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</si>
  <si>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</si>
  <si>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</si>
  <si>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</si>
  <si>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</si>
  <si>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</si>
  <si>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</si>
  <si>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</si>
  <si>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</si>
  <si>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</si>
  <si>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</si>
  <si>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</si>
  <si>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</si>
  <si>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</si>
  <si>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</si>
  <si>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</si>
  <si>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</si>
  <si>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</si>
  <si>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</si>
  <si>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</si>
  <si>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</si>
  <si>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</si>
  <si>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</si>
  <si>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</si>
  <si>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</si>
  <si>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</si>
  <si>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</si>
  <si>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</si>
  <si>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</si>
  <si>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</si>
  <si>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</si>
  <si>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</si>
  <si>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</si>
  <si>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</si>
  <si>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</si>
  <si>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</si>
  <si>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</si>
  <si>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</si>
  <si>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</si>
  <si>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</si>
  <si>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</si>
  <si>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</si>
  <si>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</si>
  <si>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</si>
  <si>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</si>
  <si>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</si>
  <si>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</si>
  <si>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</si>
  <si>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</si>
  <si>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</si>
  <si>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</si>
  <si>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</si>
  <si>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</si>
  <si>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</si>
  <si>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</si>
  <si>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</si>
  <si>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</si>
  <si>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</si>
  <si>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</si>
  <si>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</si>
  <si>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</si>
  <si>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</si>
  <si>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</si>
  <si>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</si>
  <si>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</si>
  <si>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</si>
  <si>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</si>
  <si>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</si>
  <si>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</si>
  <si>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</si>
  <si>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</si>
  <si>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</si>
  <si>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</si>
  <si>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</si>
  <si>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</si>
  <si>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</si>
  <si>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</si>
  <si>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</si>
  <si>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</si>
  <si>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</si>
  <si>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</si>
  <si>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</si>
  <si>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</si>
  <si>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</si>
  <si>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</si>
  <si>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</si>
  <si>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</si>
  <si>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</si>
  <si>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</si>
  <si>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</si>
  <si>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</si>
  <si>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</si>
  <si>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</si>
  <si>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</si>
  <si>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</si>
  <si>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</si>
  <si>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</si>
  <si>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</si>
  <si>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</si>
  <si>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</si>
  <si>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</si>
  <si>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</si>
  <si>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</si>
  <si>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</si>
  <si>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</si>
  <si>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</si>
  <si>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</si>
  <si>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</si>
  <si>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</si>
  <si>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</si>
  <si>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</si>
  <si>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</si>
  <si>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</si>
  <si>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</si>
  <si>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</si>
  <si>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</si>
  <si>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</si>
  <si>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</si>
  <si>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</si>
  <si>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</si>
  <si>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</si>
  <si>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</si>
  <si>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</si>
  <si>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</si>
  <si>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</si>
  <si>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</si>
  <si>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</si>
  <si>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</si>
  <si>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</si>
  <si>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</si>
  <si>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</si>
  <si>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</si>
  <si>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</si>
  <si>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</si>
  <si>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</si>
  <si>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</si>
  <si>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</si>
  <si>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</si>
  <si>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</si>
  <si>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</si>
  <si>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</si>
  <si>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</si>
  <si>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</si>
  <si>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</si>
  <si>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</si>
  <si>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</si>
  <si>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</si>
  <si>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</si>
  <si>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</si>
  <si>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</si>
  <si>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</si>
  <si>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</si>
  <si>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</si>
  <si>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</si>
  <si>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</si>
  <si>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</si>
  <si>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</si>
  <si>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</si>
  <si>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</si>
  <si>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</si>
  <si>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</si>
  <si>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</si>
  <si>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</si>
  <si>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</si>
  <si>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</si>
  <si>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</si>
  <si>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</si>
  <si>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</si>
  <si>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Up to 12months</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</si>
  <si>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</si>
  <si>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</si>
  <si>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</si>
  <si>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</si>
  <si>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</si>
  <si>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</si>
  <si>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</si>
  <si>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</si>
  <si>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</si>
  <si>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</si>
  <si>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</si>
  <si>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</si>
  <si>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</si>
  <si>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</si>
  <si>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</si>
  <si>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</si>
  <si>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</si>
  <si>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</si>
  <si>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</si>
  <si>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</si>
  <si>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</si>
  <si>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</si>
  <si>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</si>
  <si>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</si>
  <si>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</si>
  <si>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</si>
  <si>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</si>
  <si>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</si>
  <si>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</si>
  <si>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</si>
  <si>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</si>
  <si>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</si>
  <si>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</si>
  <si>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</si>
  <si>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</si>
  <si>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</si>
  <si>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</si>
  <si>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</si>
  <si>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</si>
  <si>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</si>
  <si>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</si>
  <si>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</si>
  <si>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</si>
  <si>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</si>
  <si>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</si>
  <si>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</si>
  <si>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</si>
  <si>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</si>
  <si>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</si>
  <si>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</si>
  <si>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</si>
  <si>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</si>
  <si>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</si>
  <si>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</si>
  <si>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</si>
  <si>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</si>
  <si>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</si>
  <si>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</si>
  <si>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</si>
  <si>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</si>
  <si>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</si>
  <si>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</si>
  <si>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</si>
  <si>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</si>
  <si>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</si>
  <si>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</si>
  <si>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</si>
  <si>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</si>
  <si>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</si>
  <si>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</si>
  <si>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</si>
  <si>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</si>
  <si>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</si>
  <si>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</si>
  <si>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</si>
  <si>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</si>
  <si>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</si>
  <si>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</si>
  <si>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</si>
  <si>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</si>
  <si>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</si>
  <si>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</si>
  <si>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</si>
  <si>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</si>
  <si>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</si>
  <si>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</si>
  <si>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</si>
  <si>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</si>
  <si>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</si>
  <si>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</si>
  <si>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</si>
  <si>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</si>
  <si>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</si>
  <si>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</si>
  <si>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</si>
  <si>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</si>
  <si>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</si>
  <si>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</si>
  <si>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</si>
  <si>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</si>
  <si>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</si>
  <si>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</si>
  <si>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</si>
  <si>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</si>
  <si>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</si>
  <si>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</si>
  <si>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</si>
  <si>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</si>
  <si>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</si>
  <si>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</si>
  <si>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</si>
  <si>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</si>
  <si>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</si>
  <si>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</si>
  <si>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</si>
  <si>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</si>
  <si>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</si>
  <si>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</si>
  <si>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</si>
  <si>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</si>
  <si>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</si>
  <si>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</si>
  <si>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</si>
  <si>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</si>
  <si>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</si>
  <si>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</si>
  <si>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</si>
  <si>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</si>
  <si>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</si>
  <si>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</si>
  <si>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</si>
  <si>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</si>
  <si>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</si>
  <si>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</si>
  <si>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</si>
  <si>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</si>
  <si>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</si>
  <si>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</si>
  <si>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</si>
  <si>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</si>
  <si>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</si>
  <si>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</si>
  <si>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</si>
  <si>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</si>
  <si>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</si>
  <si>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</si>
  <si>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</si>
  <si>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</si>
  <si>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</si>
  <si>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</si>
  <si>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</si>
  <si>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</si>
  <si>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</si>
  <si>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</si>
  <si>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</si>
  <si>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</si>
  <si>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</si>
  <si>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</si>
  <si>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</si>
  <si>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</si>
  <si>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</si>
  <si>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</si>
  <si>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</si>
  <si>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</si>
  <si>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</si>
  <si>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</si>
  <si>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</si>
  <si>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</si>
  <si>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</si>
  <si>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</si>
  <si>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</si>
  <si>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</si>
  <si>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</si>
  <si>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</si>
  <si>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</si>
  <si>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</si>
  <si>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</si>
  <si>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</si>
  <si>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</si>
  <si>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</si>
  <si>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</si>
  <si>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</si>
  <si>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</si>
  <si>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</si>
  <si>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</si>
  <si>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</si>
  <si>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</si>
  <si>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</si>
  <si>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</si>
  <si>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</si>
  <si>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</si>
  <si>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</si>
  <si>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</si>
  <si>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</si>
  <si>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</si>
  <si>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</si>
  <si>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</si>
  <si>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</si>
  <si>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</si>
  <si>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</si>
  <si>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</si>
  <si>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</si>
  <si>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</si>
  <si>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</si>
  <si>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</si>
  <si>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</si>
  <si>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</si>
  <si>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</si>
  <si>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</si>
  <si>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</si>
  <si>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</si>
  <si>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</si>
  <si>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</si>
  <si>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</si>
  <si>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</si>
  <si>
    <t>Regulatory OC Minimum</t>
  </si>
  <si>
    <t>Regulatory OC Minimum Calculation</t>
  </si>
  <si>
    <t>A (a)</t>
  </si>
  <si>
    <t>A (b)</t>
  </si>
  <si>
    <t>Worksheet D2: National Transparency Template Pool Distribution</t>
  </si>
  <si>
    <t>Worksheet D1: National Transparency Template General</t>
  </si>
  <si>
    <t>Worksheet D3: National Transparency Template Appendix</t>
  </si>
  <si>
    <t>B (C$ Equivalent of Outstanding Covered Bonds)</t>
  </si>
  <si>
    <t>Worksheet E: Optional ECB-ECAIs Data</t>
  </si>
  <si>
    <t xml:space="preserve">
Weighted Average Life [HTT General, G.3.4.1]
Weighted Average Maturity [E. Optional ECB-ECAIs Data, E.3.1.2]</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</si>
  <si>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</si>
  <si>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*Amount includes Voluntary Overcollateralization and does not include Accrued Interest, Arrears of Interest or any other other amount which is due or accrued on the Loans amount which has not been paid or capitalized.</t>
  </si>
  <si>
    <t>n/a / AA (dr)</t>
  </si>
  <si>
    <t>Loan Seasoning can be defined as the time lapsed upon origination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</si>
  <si>
    <t>Explain how mortgage types are defined whether for residential housing, multi-family housing, commercial real estate, etc. Same for shipping where relevant</t>
  </si>
  <si>
    <t xml:space="preserve">Covered assets comprised of loans on single family residential properties comprised of up to four (4) self-contained residential units. </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</si>
  <si>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</si>
  <si>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r>
      <rPr>
        <vertAlign val="superscript"/>
        <sz val="6"/>
        <rFont val="Arial"/>
        <family val="2"/>
      </rPr>
      <t xml:space="preserve">(1) </t>
    </r>
    <r>
      <rPr>
        <sz val="6"/>
        <rFont val="Arial"/>
        <family val="2"/>
      </rPr>
      <t>The Paying Agent in respect of Series CB7 is Credit Suisse AG.  The Paying Agent in respect of Series CB19, Series CB20 and Series CB32 is Royal Bank of Canada.</t>
    </r>
  </si>
  <si>
    <r>
      <t xml:space="preserve">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sz val="11"/>
        <color rgb="FF0000FF"/>
        <rFont val="Calibri"/>
        <family val="2"/>
        <scheme val="minor"/>
      </rPr>
      <t xml:space="preserve">Provided that, the “cover pool collateral” shall not include collateral delivered with respect to a covered bond hedge or </t>
    </r>
    <r>
      <rPr>
        <b/>
        <u val="single"/>
        <sz val="11"/>
        <color rgb="FF0000FF"/>
        <rFont val="Calibri"/>
        <family val="2"/>
        <scheme val="minor"/>
      </rPr>
      <t>any voluntary overcollateralization included in the cover pool in excess of the amount required to satisfy coverage tests prescribed by the registered covered bond program (including Asset Coverage Test)</t>
    </r>
    <r>
      <rPr>
        <sz val="11"/>
        <color rgb="FF0000FF"/>
        <rFont val="Calibri"/>
        <family val="2"/>
        <scheme val="minor"/>
      </rPr>
      <t xml:space="preserve">.   See CMHC Covered Bond Guide Section 4.3.8 for complete definition.  </t>
    </r>
  </si>
  <si>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</si>
  <si>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&gt;80 %</t>
  </si>
  <si>
    <t>CB36</t>
  </si>
  <si>
    <t>1.7220000 C$/£</t>
  </si>
  <si>
    <t>3 month £ Libor +0.27%</t>
  </si>
  <si>
    <t>CB37</t>
  </si>
  <si>
    <t>1.5417000 C$/€</t>
  </si>
  <si>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</si>
  <si>
    <t>Aa2</t>
  </si>
  <si>
    <t>P-1 (cr) / Aa2 (cr)</t>
  </si>
  <si>
    <t>P-1 (dr) / Aa2 (dr)</t>
  </si>
  <si>
    <t>CB38</t>
  </si>
  <si>
    <t>1.5148000 C$/€</t>
  </si>
  <si>
    <t xml:space="preserve">          (b) Cover Pool Collateral required to meet the Asset Coverage Test</t>
  </si>
  <si>
    <t>CB39</t>
  </si>
  <si>
    <t>US$1,700,000,000</t>
  </si>
  <si>
    <t>1.2990000 C$/US$</t>
  </si>
  <si>
    <t>Level of Overcollateralization (A/B)</t>
  </si>
  <si>
    <t>A Lesser of (a) Cover Pool Collateral, and</t>
  </si>
  <si>
    <t>F1+ / AA</t>
  </si>
  <si>
    <t>AA (dcr)</t>
  </si>
  <si>
    <t>F1+ / AA-</t>
  </si>
  <si>
    <r>
      <t>Description of Ratings Triggers</t>
    </r>
    <r>
      <rPr>
        <vertAlign val="superscript"/>
        <sz val="8"/>
        <rFont val="Arial"/>
        <family val="2"/>
      </rPr>
      <t>(3) (4)</t>
    </r>
  </si>
  <si>
    <r>
      <t>F2 &amp; BBB+</t>
    </r>
    <r>
      <rPr>
        <vertAlign val="superscript"/>
        <sz val="8"/>
        <rFont val="Arial"/>
        <family val="2"/>
      </rPr>
      <t>(6)</t>
    </r>
  </si>
  <si>
    <r>
      <t>BBB (long)</t>
    </r>
    <r>
      <rPr>
        <vertAlign val="superscript"/>
        <sz val="8"/>
        <rFont val="Arial"/>
        <family val="2"/>
      </rPr>
      <t>(6)</t>
    </r>
  </si>
  <si>
    <r>
      <t>F1 &amp; A-</t>
    </r>
    <r>
      <rPr>
        <vertAlign val="superscript"/>
        <sz val="8"/>
        <rFont val="Arial"/>
        <family val="2"/>
      </rPr>
      <t>(6)</t>
    </r>
  </si>
  <si>
    <r>
      <rPr>
        <vertAlign val="superscript"/>
        <sz val="6"/>
        <rFont val="Arial"/>
        <family val="2"/>
      </rPr>
      <t>(3)</t>
    </r>
    <r>
      <rPr>
        <sz val="6"/>
        <rFont val="Arial"/>
        <family val="2"/>
      </rPr>
      <t xml:space="preserve"> Where one rating or assessment is expressed, unless otherwise specified, such rating or assessment is short-term. Where two ratings or assessments are expressed, the first is short-term and the second is long-term. Unless otherwise specified, ratings or assessments are in respect of Senior Debt (or the Long-Term Issuer Default Rating in the case of Fitch) and Short-Term Debt (or the Short-Term Issuer Default Rating in the case of Fitch). Where two ratings or assessments are listed in respect of a relevant action, the action is required to be taken where the rating or assessment of the relvevant party falls below both such ratings or assessments.</t>
    </r>
  </si>
  <si>
    <r>
      <rPr>
        <vertAlign val="superscript"/>
        <sz val="6"/>
        <rFont val="Arial"/>
        <family val="2"/>
      </rPr>
      <t>(4)</t>
    </r>
    <r>
      <rPr>
        <sz val="6"/>
        <rFont val="Arial"/>
        <family val="2"/>
      </rPr>
      <t xml:space="preserve"> The discretion of the Guarantor LP to waive a required action upon a Rating Trigger may be limited by the terms of the Transaction Documents.</t>
    </r>
  </si>
  <si>
    <r>
      <rPr>
        <vertAlign val="superscript"/>
        <sz val="6"/>
        <rFont val="Arial"/>
        <family val="2"/>
      </rPr>
      <t>(5)</t>
    </r>
    <r>
      <rPr>
        <sz val="6"/>
        <rFont val="Arial"/>
        <family val="2"/>
      </rPr>
      <t xml:space="preserve"> These ratings will be in respect of deposit ratings from Fitch following Fitch having assigned deposit ratings to the relevant party.</t>
    </r>
  </si>
  <si>
    <r>
      <rPr>
        <vertAlign val="superscript"/>
        <sz val="6"/>
        <rFont val="Arial"/>
        <family val="2"/>
      </rPr>
      <t>(6)</t>
    </r>
    <r>
      <rPr>
        <sz val="6"/>
        <rFont val="Arial"/>
        <family val="2"/>
      </rPr>
      <t xml:space="preserve"> These ratings will be in respect of Derivative Counterparty Ratings from Fitch and include the (dcr) reference following Fitch having assigned Derivative Counterparty Ratings to the relevant party.</t>
    </r>
  </si>
  <si>
    <r>
      <t>Senior Debt</t>
    </r>
    <r>
      <rPr>
        <vertAlign val="superscript"/>
        <sz val="8"/>
        <rFont val="Arial"/>
        <family val="2"/>
      </rPr>
      <t>(2)</t>
    </r>
    <r>
      <rPr>
        <sz val="8"/>
        <rFont val="Arial"/>
        <family val="2"/>
      </rPr>
      <t xml:space="preserve"> / Long-Term Issuer Default Rating (Fitch) </t>
    </r>
  </si>
  <si>
    <t>Baa1 (cr)</t>
  </si>
  <si>
    <t>BBB+ (dcr)</t>
  </si>
  <si>
    <t>CB40</t>
  </si>
  <si>
    <t>1.5160000 C$/€</t>
  </si>
  <si>
    <t>HTT 2019</t>
  </si>
  <si>
    <t>2019 version</t>
  </si>
  <si>
    <t>5. Breakdown by regions of main country of origin</t>
  </si>
  <si>
    <t>Example Bank</t>
  </si>
  <si>
    <t>JPY</t>
  </si>
  <si>
    <t>PLN</t>
  </si>
  <si>
    <t>CB41</t>
  </si>
  <si>
    <t>1.5110000 C$/€</t>
  </si>
  <si>
    <t>CB42</t>
  </si>
  <si>
    <t>1.5040000 C$/€</t>
  </si>
  <si>
    <t>CB43</t>
  </si>
  <si>
    <t>3 month CDOR +0.14%</t>
  </si>
  <si>
    <t>AA (high)</t>
  </si>
  <si>
    <t>n/a / AA (high) (dr)</t>
  </si>
  <si>
    <t xml:space="preserve">        OSFI Covered Bond Ratio:</t>
  </si>
  <si>
    <t xml:space="preserve">        OSFI Covered Bond Ratio Limit:</t>
  </si>
  <si>
    <t>CB44</t>
  </si>
  <si>
    <t>US$1,500,000,000</t>
  </si>
  <si>
    <t>1.3244000 C$/US$</t>
  </si>
  <si>
    <t>Page 1 of 21</t>
  </si>
  <si>
    <t>Page 2 of 21</t>
  </si>
  <si>
    <t>Page 3 of 21</t>
  </si>
  <si>
    <r>
      <t>Original</t>
    </r>
    <r>
      <rPr>
        <vertAlign val="superscript"/>
        <sz val="10"/>
        <rFont val="Arial"/>
        <family val="2"/>
      </rPr>
      <t>(1)</t>
    </r>
  </si>
  <si>
    <t/>
  </si>
  <si>
    <r>
      <t>Indexed</t>
    </r>
    <r>
      <rPr>
        <vertAlign val="superscript"/>
        <sz val="10"/>
        <rFont val="Arial"/>
        <family val="2"/>
      </rPr>
      <t>(2)</t>
    </r>
  </si>
  <si>
    <r>
      <rPr>
        <vertAlign val="superscript"/>
        <sz val="8"/>
        <rFont val="Arial"/>
        <family val="2"/>
      </rPr>
      <t>(1)</t>
    </r>
    <r>
      <rPr>
        <sz val="8"/>
        <rFont val="Arial"/>
        <family val="2"/>
      </rPr>
      <t xml:space="preserve">  Value as most recently determined or assessed in accordance with the underwriting policies (whether upon origination or renewal of the Eligible Loan or subsequently thereto).</t>
    </r>
  </si>
  <si>
    <r>
      <rPr>
        <vertAlign val="superscript"/>
        <sz val="8"/>
        <rFont val="Arial"/>
        <family val="2"/>
      </rPr>
      <t>(2)</t>
    </r>
    <r>
      <rPr>
        <sz val="8"/>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</si>
  <si>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t>CB45</t>
  </si>
  <si>
    <t>Compounded Daily Sonia +0.58%</t>
  </si>
  <si>
    <t>1.6354000 C$/£</t>
  </si>
  <si>
    <t>43 for Mortgage Assets</t>
  </si>
  <si>
    <t>186 for Residential Mortgage Assets</t>
  </si>
  <si>
    <t>287 for Commercial Mortgage Assets</t>
  </si>
  <si>
    <t>149 for Mortgage Assets</t>
  </si>
  <si>
    <t>17 for Harmonised Glossary</t>
  </si>
  <si>
    <t>179 for Mortgage Assets</t>
  </si>
  <si>
    <t>Pass</t>
  </si>
  <si>
    <t>Reporting Date: 15/01/20</t>
  </si>
  <si>
    <t>Cut-off Date: 31/12/19</t>
  </si>
  <si>
    <t>31/12/19</t>
  </si>
  <si>
    <t>CB46</t>
  </si>
  <si>
    <t>1.4687000 C$/€</t>
  </si>
  <si>
    <t>Monthly Investor Report - December 31, 2019</t>
  </si>
  <si>
    <t>Royal Bank of Canada's Ratings</t>
  </si>
  <si>
    <t>Applicable Ratings of Standby Account Bank &amp; Standby GDA Provider</t>
  </si>
  <si>
    <t>$51,740,007,324*</t>
  </si>
  <si>
    <t xml:space="preserve">$42,155,654,964 </t>
  </si>
  <si>
    <r>
      <t>Series</t>
    </r>
    <r>
      <rPr>
        <vertAlign val="superscript"/>
        <sz val="8"/>
        <rFont val="Arial"/>
        <family val="2"/>
      </rPr>
      <t>(1)</t>
    </r>
  </si>
  <si>
    <r>
      <t>Maturity Date</t>
    </r>
    <r>
      <rPr>
        <vertAlign val="superscript"/>
        <sz val="8"/>
        <rFont val="Arial"/>
        <family val="2"/>
      </rPr>
      <t>(2)</t>
    </r>
  </si>
  <si>
    <r>
      <t>2.95%</t>
    </r>
    <r>
      <rPr>
        <b/>
        <vertAlign val="superscript"/>
        <sz val="10"/>
        <color theme="1"/>
        <rFont val="Arial"/>
        <family val="2"/>
      </rPr>
      <t>(3)</t>
    </r>
  </si>
  <si>
    <r>
      <rPr>
        <vertAlign val="superscript"/>
        <sz val="8"/>
        <rFont val="Arial"/>
        <family val="2"/>
      </rPr>
      <t>(1)</t>
    </r>
    <r>
      <rPr>
        <sz val="8"/>
        <rFont val="Arial"/>
        <family val="2"/>
      </rPr>
      <t>Series CB47 EUR1,500,000,000 0.01 per cent. Covered Bonds due January 21, 2027 (C$ of 2,175,756,000) priced on January 13, 2020 and scheduled to close January 21, 2020 (in each case after the Calculation Date) and accordingly has not been included in the Asset Coverage Test or other statistical information in this report.</t>
    </r>
  </si>
  <si>
    <r>
      <rPr>
        <vertAlign val="superscript"/>
        <sz val="8"/>
        <rFont val="Arial"/>
        <family val="2"/>
      </rPr>
      <t>(2)</t>
    </r>
    <r>
      <rPr>
        <sz val="8"/>
        <rFont val="Arial"/>
        <family val="2"/>
      </rPr>
      <t xml:space="preserve">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t>
    </r>
  </si>
  <si>
    <r>
      <rPr>
        <vertAlign val="superscript"/>
        <sz val="8"/>
        <rFont val="Arial"/>
        <family val="2"/>
      </rPr>
      <t>(3)</t>
    </r>
    <r>
      <rPr>
        <sz val="8"/>
        <rFont val="Arial"/>
        <family val="2"/>
      </rPr>
      <t xml:space="preserve"> Per OSFI's letter dated May 23, 2019, the OSFI Covered Bond Ratio refers to total assets pledged for covered bonds relative to total on-balance sheet assets. Total on-balance sheet assets as of October 31, 2019. 
  </t>
    </r>
  </si>
  <si>
    <r>
      <t>Senior Debt</t>
    </r>
    <r>
      <rPr>
        <vertAlign val="superscript"/>
        <sz val="8"/>
        <rFont val="Arial"/>
        <family val="2"/>
      </rPr>
      <t xml:space="preserve">(1) </t>
    </r>
    <r>
      <rPr>
        <sz val="8"/>
        <rFont val="Arial"/>
        <family val="2"/>
      </rPr>
      <t xml:space="preserve">/ Long-Term Issuer Default Rating (Fitch) </t>
    </r>
  </si>
  <si>
    <r>
      <rPr>
        <vertAlign val="superscript"/>
        <sz val="6"/>
        <rFont val="Arial"/>
        <family val="2"/>
      </rPr>
      <t>(1)</t>
    </r>
    <r>
      <rPr>
        <sz val="6"/>
        <rFont val="Arial"/>
        <family val="2"/>
      </rPr>
      <t xml:space="preserve"> Includes: (a) senior debt issued prior to September 23, 2018; and (b) senior debt issued on or after September 23, 2018 which is excluded from the bank recapitalization "bail-in" regime. Senior debt subject to conversion under the bail-in regime is rated A2 by Moody’s, AA by DBRS and AA by Fitch.</t>
    </r>
  </si>
  <si>
    <r>
      <rPr>
        <vertAlign val="superscript"/>
        <sz val="6"/>
        <rFont val="Arial"/>
        <family val="2"/>
      </rPr>
      <t>(2)</t>
    </r>
    <r>
      <rPr>
        <sz val="6"/>
        <rFont val="Arial"/>
        <family val="2"/>
      </rPr>
      <t xml:space="preserve"> Includes: (a) senior debt issued prior to September 23, 2018; and (b) senior debt issued on or after September 23, 2018 which is excluded from the bank recapitalization "bail-in" regime. Senior debt subject to conversion under the bail-in regime is rated A2 by Moody’s, AA(low) by DBRS and AA- by Fitch.</t>
    </r>
  </si>
  <si>
    <r>
      <rPr>
        <vertAlign val="superscript"/>
        <sz val="8"/>
        <color rgb="FF000000"/>
        <rFont val="Arial"/>
        <family val="2"/>
      </rPr>
      <t>(1)</t>
    </r>
    <r>
      <rPr>
        <sz val="8"/>
        <color rgb="FF000000"/>
        <rFont val="Arial"/>
        <family val="2"/>
      </rPr>
      <t xml:space="preserve"> Cash settlement to occur on January 17, 2020</t>
    </r>
  </si>
  <si>
    <r>
      <rPr>
        <vertAlign val="superscript"/>
        <sz val="8"/>
        <color rgb="FF000000"/>
        <rFont val="Arial"/>
        <family val="2"/>
      </rPr>
      <t>(2)</t>
    </r>
    <r>
      <rPr>
        <sz val="8"/>
        <color rgb="FF000000"/>
        <rFont val="Arial"/>
        <family val="2"/>
      </rPr>
      <t xml:space="preserve"> Cash settlement occurred on December 17, 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</si>
</sst>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 * #,##0.00_ ;_ * \-#,##0.00_ ;_ * &quot;-&quot;??_ ;_ @_ "/>
    <numFmt numFmtId="165" formatCode="[$-1010409]&quot;$&quot;#,##0;\(&quot;$&quot;#,##0\)"/>
    <numFmt numFmtId="166" formatCode="[$-1010409]##,##0;\(##,##0\)"/>
    <numFmt numFmtId="167" formatCode="[$-1010409]dd\-mmm\-yyyy"/>
    <numFmt numFmtId="168" formatCode="[$-409]mmmm\ d\,\ yyyy;@"/>
    <numFmt numFmtId="169" formatCode="&quot;$&quot;#,##0"/>
    <numFmt numFmtId="170" formatCode="_(* #,##0_);_(* \(#,##0\);_(* &quot;-&quot;??_);_(@_)"/>
    <numFmt numFmtId="171" formatCode="[$$-1009]#,##0"/>
    <numFmt numFmtId="172" formatCode="[$-1010409]m/d/yyyy"/>
    <numFmt numFmtId="173" formatCode="_(* #,##0.0000000000_);_(* \(#,##0.0000000000\);_(* &quot;-&quot;??_);_(@_)"/>
    <numFmt numFmtId="174" formatCode="0.000%"/>
    <numFmt numFmtId="175" formatCode="#,##0.0000000_);\(#,##0.0000000\)"/>
    <numFmt numFmtId="176" formatCode="[$CHF]\ #,##0"/>
    <numFmt numFmtId="177" formatCode="[$€-2]\ #,##0"/>
    <numFmt numFmtId="178" formatCode="[$£-809]#,##0"/>
    <numFmt numFmtId="179" formatCode="[$-10409]#,##0.00;\-#,##0.00"/>
    <numFmt numFmtId="180" formatCode="[$-10409]&quot;$&quot;#,##0;\(&quot;$&quot;#,##0\)"/>
    <numFmt numFmtId="181" formatCode="[$-10409]m/d/yyyy"/>
    <numFmt numFmtId="182" formatCode="[$-10409]#,##0;\-#,##0"/>
    <numFmt numFmtId="183" formatCode="[$-10409]#,##0.00%"/>
    <numFmt numFmtId="184" formatCode="0.0000%"/>
    <numFmt numFmtId="185" formatCode="0.000000%"/>
    <numFmt numFmtId="186" formatCode="[$£-809]#,##0;[Red]\-[$£-809]#,##0"/>
    <numFmt numFmtId="187" formatCode="0.0"/>
    <numFmt numFmtId="188" formatCode="_-&quot;$&quot;* #,##0.00_-;\-&quot;$&quot;* #,##0.00_-;_-&quot;$&quot;* &quot;-&quot;??_-;_-@_-"/>
    <numFmt numFmtId="189" formatCode="0.0%"/>
    <numFmt numFmtId="190" formatCode="#,##0.0"/>
    <numFmt numFmtId="191" formatCode="&quot;$&quot;#,##0.00"/>
    <numFmt numFmtId="192" formatCode="yyyy/mm/dd"/>
  </numFmts>
  <fonts count="163">
    <font>
      <sz val="11"/>
      <color theme="1"/>
      <name val="Calibri"/>
      <family val="2"/>
      <scheme val="minor"/>
    </font>
    <font>
      <sz val="10"/>
      <name val="Arial"/>
      <family val="2"/>
    </font>
    <font>
      <sz val="10"/>
      <color theme="1"/>
      <name val="Arial"/>
      <family val="2"/>
    </font>
    <font>
      <sz val="11"/>
      <color theme="1"/>
      <name val="Calibri"/>
      <family val="2"/>
    </font>
    <font>
      <u val="single"/>
      <sz val="11"/>
      <color theme="11"/>
      <name val="Calibri"/>
      <family val="2"/>
      <scheme val="minor"/>
    </font>
    <font>
      <b/>
      <sz val="11"/>
      <color theme="0"/>
      <name val="Calibri"/>
      <family val="2"/>
      <scheme val="minor"/>
    </font>
    <font>
      <b/>
      <sz val="11"/>
      <color theme="1"/>
      <name val="Calibri"/>
      <family val="2"/>
      <scheme val="minor"/>
    </font>
    <font>
      <b/>
      <u val="single"/>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000396251678"/>
      <name val="Calibri"/>
      <family val="2"/>
      <scheme val="minor"/>
    </font>
    <font>
      <b/>
      <i/>
      <sz val="14"/>
      <color theme="0"/>
      <name val="Calibri"/>
      <family val="2"/>
      <scheme val="minor"/>
    </font>
    <font>
      <i/>
      <sz val="11"/>
      <name val="Calibri"/>
      <family val="2"/>
      <scheme val="minor"/>
    </font>
    <font>
      <sz val="8"/>
      <name val="Arial"/>
      <family val="2"/>
    </font>
    <font>
      <u val="single"/>
      <sz val="11"/>
      <color theme="10"/>
      <name val="Calibri"/>
      <family val="2"/>
      <scheme val="minor"/>
    </font>
    <font>
      <sz val="11"/>
      <color theme="0"/>
      <name val="Calibri"/>
      <family val="2"/>
      <scheme val="minor"/>
    </font>
    <font>
      <b/>
      <u val="single"/>
      <sz val="11"/>
      <color theme="10"/>
      <name val="Calibri"/>
      <family val="2"/>
      <scheme val="minor"/>
    </font>
    <font>
      <u val="single"/>
      <sz val="11"/>
      <name val="Calibri"/>
      <family val="2"/>
      <scheme val="minor"/>
    </font>
    <font>
      <b/>
      <sz val="16"/>
      <color theme="1"/>
      <name val="Calibri"/>
      <family val="2"/>
      <scheme val="minor"/>
    </font>
    <font>
      <i/>
      <sz val="9"/>
      <name val="Calibri"/>
      <family val="2"/>
      <scheme val="minor"/>
    </font>
    <font>
      <i/>
      <u val="single"/>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theme="1"/>
      <name val="Calibri"/>
      <family val="2"/>
      <scheme val="minor"/>
    </font>
    <font>
      <b/>
      <sz val="18"/>
      <color theme="3"/>
      <name val="Cambria"/>
      <family val="2"/>
      <scheme val="major"/>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0"/>
      <name val="Calibri"/>
      <family val="2"/>
    </font>
    <font>
      <sz val="8"/>
      <color indexed="62"/>
      <name val="Arial"/>
      <family val="2"/>
    </font>
    <font>
      <sz val="10"/>
      <color indexed="62"/>
      <name val="Arial"/>
      <family val="2"/>
    </font>
    <font>
      <sz val="11"/>
      <color indexed="8"/>
      <name val="Calibri"/>
      <family val="2"/>
    </font>
    <font>
      <sz val="10"/>
      <color indexed="8"/>
      <name val="Arial"/>
      <family val="2"/>
    </font>
    <font>
      <b/>
      <sz val="10"/>
      <name val="Arial"/>
      <family val="2"/>
    </font>
    <font>
      <b/>
      <sz val="10"/>
      <color indexed="8"/>
      <name val="Arial"/>
      <family val="2"/>
    </font>
    <font>
      <i/>
      <sz val="8"/>
      <color indexed="8"/>
      <name val="Arial"/>
      <family val="2"/>
    </font>
    <font>
      <sz val="8"/>
      <color indexed="8"/>
      <name val="Arial"/>
      <family val="2"/>
    </font>
    <font>
      <b/>
      <sz val="8"/>
      <name val="Arial"/>
      <family val="2"/>
    </font>
    <font>
      <i/>
      <u val="single"/>
      <sz val="8"/>
      <color indexed="8"/>
      <name val="Arial"/>
      <family val="2"/>
    </font>
    <font>
      <i/>
      <sz val="5"/>
      <color indexed="8"/>
      <name val="Arial"/>
      <family val="2"/>
    </font>
    <font>
      <vertAlign val="superscript"/>
      <sz val="5"/>
      <color indexed="8"/>
      <name val="Arial"/>
      <family val="2"/>
    </font>
    <font>
      <b/>
      <u val="single"/>
      <sz val="10"/>
      <name val="Arial"/>
      <family val="2"/>
    </font>
    <font>
      <b/>
      <sz val="10"/>
      <color indexed="9"/>
      <name val="Arial"/>
      <family val="2"/>
    </font>
    <font>
      <b/>
      <sz val="10"/>
      <color indexed="51"/>
      <name val="Arial"/>
      <family val="2"/>
    </font>
    <font>
      <vertAlign val="superscript"/>
      <sz val="10"/>
      <name val="Arial"/>
      <family val="2"/>
    </font>
    <font>
      <vertAlign val="superscript"/>
      <sz val="8"/>
      <name val="Arial"/>
      <family val="2"/>
    </font>
    <font>
      <u val="single"/>
      <sz val="10"/>
      <name val="Arial"/>
      <family val="2"/>
    </font>
    <font>
      <sz val="9"/>
      <name val="Arial"/>
      <family val="2"/>
    </font>
    <font>
      <b/>
      <sz val="12"/>
      <name val="Arial"/>
      <family val="2"/>
    </font>
    <font>
      <b/>
      <sz val="18"/>
      <color indexed="62"/>
      <name val="Arial"/>
      <family val="2"/>
    </font>
    <font>
      <b/>
      <sz val="10"/>
      <color indexed="57"/>
      <name val="Arial"/>
      <family val="2"/>
    </font>
    <font>
      <b/>
      <sz val="10"/>
      <color indexed="11"/>
      <name val="Arial"/>
      <family val="2"/>
    </font>
    <font>
      <i/>
      <sz val="10"/>
      <name val="Arial"/>
      <family val="2"/>
    </font>
    <font>
      <b/>
      <i/>
      <sz val="10"/>
      <name val="Arial"/>
      <family val="2"/>
    </font>
    <font>
      <u val="single"/>
      <sz val="10"/>
      <color indexed="30"/>
      <name val="Arial"/>
      <family val="2"/>
    </font>
    <font>
      <u val="single"/>
      <sz val="9"/>
      <color indexed="30"/>
      <name val="Arial"/>
      <family val="2"/>
    </font>
    <font>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2"/>
      <name val="Arial"/>
      <family val="2"/>
    </font>
    <font>
      <b/>
      <sz val="9"/>
      <name val="Arial"/>
      <family val="2"/>
    </font>
    <font>
      <sz val="9"/>
      <color theme="1"/>
      <name val="Calibri"/>
      <family val="2"/>
    </font>
    <font>
      <i/>
      <sz val="9"/>
      <name val="Arial"/>
      <family val="2"/>
    </font>
    <font>
      <sz val="9"/>
      <color theme="1"/>
      <name val="Arial"/>
      <family val="2"/>
    </font>
    <font>
      <b/>
      <u val="single"/>
      <sz val="9"/>
      <name val="Arial"/>
      <family val="2"/>
    </font>
    <font>
      <b/>
      <u val="single"/>
      <sz val="11"/>
      <name val="Arial"/>
      <family val="2"/>
    </font>
    <font>
      <sz val="10"/>
      <name val="Comic Sans MS"/>
      <family val="4"/>
    </font>
    <font>
      <b/>
      <sz val="10"/>
      <name val="Comic Sans MS"/>
      <family val="4"/>
    </font>
    <font>
      <b/>
      <sz val="12"/>
      <color indexed="12"/>
      <name val="Comic Sans MS"/>
      <family val="4"/>
    </font>
    <font>
      <sz val="7.5"/>
      <color rgb="FF000000"/>
      <name val="Arial"/>
      <family val="2"/>
    </font>
    <font>
      <b/>
      <sz val="7.5"/>
      <color rgb="FF000000"/>
      <name val="Arial"/>
      <family val="2"/>
    </font>
    <font>
      <sz val="11"/>
      <color rgb="FF0000FF"/>
      <name val="Calibri"/>
      <family val="2"/>
      <scheme val="minor"/>
    </font>
    <font>
      <b/>
      <sz val="11"/>
      <color rgb="FF0000FF"/>
      <name val="Calibri"/>
      <family val="2"/>
      <scheme val="minor"/>
    </font>
    <font>
      <b/>
      <sz val="18"/>
      <color rgb="FF333399"/>
      <name val="Arial"/>
      <family val="2"/>
    </font>
    <font>
      <u val="single"/>
      <sz val="9"/>
      <color rgb="FF0066CC"/>
      <name val="Arial"/>
      <family val="2"/>
    </font>
    <font>
      <b/>
      <sz val="10"/>
      <color rgb="FFFFCC00"/>
      <name val="Arial"/>
      <family val="2"/>
    </font>
    <font>
      <sz val="8"/>
      <color rgb="FF333399"/>
      <name val="Arial"/>
      <family val="2"/>
    </font>
    <font>
      <sz val="10"/>
      <color rgb="FF333399"/>
      <name val="Arial"/>
      <family val="2"/>
    </font>
    <font>
      <b/>
      <sz val="10"/>
      <color rgb="FF00FF00"/>
      <name val="Arial"/>
      <family val="2"/>
    </font>
    <font>
      <b/>
      <sz val="10"/>
      <color rgb="FF339966"/>
      <name val="Arial"/>
      <family val="2"/>
    </font>
    <font>
      <sz val="10"/>
      <color rgb="FF000000"/>
      <name val="Arial"/>
      <family val="2"/>
    </font>
    <font>
      <b/>
      <vertAlign val="superscript"/>
      <sz val="10"/>
      <color rgb="FFFFCC00"/>
      <name val="Arial"/>
      <family val="2"/>
    </font>
    <font>
      <b/>
      <sz val="10"/>
      <color rgb="FFFFFFFF"/>
      <name val="Arial"/>
      <family val="2"/>
    </font>
    <font>
      <b/>
      <sz val="10"/>
      <color rgb="FF000000"/>
      <name val="Arial"/>
      <family val="2"/>
    </font>
    <font>
      <i/>
      <sz val="5"/>
      <color rgb="FF000000"/>
      <name val="Arial"/>
      <family val="2"/>
    </font>
    <font>
      <vertAlign val="superscript"/>
      <sz val="5"/>
      <color rgb="FF000000"/>
      <name val="Arial"/>
      <family val="2"/>
    </font>
    <font>
      <sz val="8"/>
      <color rgb="FF000000"/>
      <name val="Arial"/>
      <family val="2"/>
    </font>
    <font>
      <vertAlign val="superscript"/>
      <sz val="8"/>
      <color rgb="FF000000"/>
      <name val="Arial"/>
      <family val="2"/>
    </font>
    <font>
      <i/>
      <u val="single"/>
      <sz val="8"/>
      <color rgb="FF000000"/>
      <name val="Arial"/>
      <family val="2"/>
    </font>
    <font>
      <i/>
      <sz val="8"/>
      <color rgb="FF000000"/>
      <name val="Arial"/>
      <family val="2"/>
    </font>
    <font>
      <b/>
      <u val="single"/>
      <sz val="18"/>
      <color rgb="FF333399"/>
      <name val="Arial"/>
      <family val="2"/>
    </font>
    <font>
      <b/>
      <u val="single"/>
      <sz val="10"/>
      <color rgb="FFFFCC00"/>
      <name val="Arial"/>
      <family val="2"/>
    </font>
    <font>
      <u val="single"/>
      <sz val="10"/>
      <color rgb="FF000000"/>
      <name val="Arial"/>
      <family val="2"/>
    </font>
    <font>
      <b/>
      <u val="single"/>
      <sz val="10"/>
      <color rgb="FF000000"/>
      <name val="Arial"/>
      <family val="2"/>
    </font>
    <font>
      <u val="single"/>
      <sz val="8"/>
      <color rgb="FF333399"/>
      <name val="Arial"/>
      <family val="2"/>
    </font>
    <font>
      <u val="single"/>
      <sz val="10"/>
      <color theme="10"/>
      <name val="Calibri"/>
      <family val="2"/>
      <scheme val="minor"/>
    </font>
    <font>
      <sz val="11"/>
      <color rgb="FF000000"/>
      <name val="Calibri"/>
      <family val="2"/>
    </font>
    <font>
      <sz val="8"/>
      <color theme="1"/>
      <name val="Arial"/>
      <family val="2"/>
    </font>
    <font>
      <u val="single"/>
      <sz val="8"/>
      <name val="Arial"/>
      <family val="2"/>
    </font>
    <font>
      <b/>
      <i/>
      <sz val="8"/>
      <name val="Arial"/>
      <family val="2"/>
    </font>
    <font>
      <sz val="6"/>
      <name val="Arial"/>
      <family val="2"/>
    </font>
    <font>
      <vertAlign val="superscript"/>
      <sz val="6"/>
      <name val="Arial"/>
      <family val="2"/>
    </font>
    <font>
      <b/>
      <sz val="24"/>
      <color theme="9" tint="-0.24997000396251678"/>
      <name val="Calibri"/>
      <family val="2"/>
      <scheme val="minor"/>
    </font>
    <font>
      <b/>
      <sz val="11"/>
      <color rgb="FFFF0000"/>
      <name val="Calibri"/>
      <family val="2"/>
      <scheme val="minor"/>
    </font>
    <font>
      <i/>
      <sz val="11"/>
      <color rgb="FF0070C0"/>
      <name val="Calibri"/>
      <family val="2"/>
      <scheme val="minor"/>
    </font>
    <font>
      <b/>
      <sz val="12"/>
      <name val="Tahoma"/>
      <family val="2"/>
    </font>
    <font>
      <sz val="12"/>
      <name val="Tahoma"/>
      <family val="2"/>
    </font>
    <font>
      <sz val="9"/>
      <name val="Tahoma"/>
      <family val="2"/>
    </font>
    <font>
      <b/>
      <sz val="9"/>
      <name val="Tahoma"/>
      <family val="2"/>
    </font>
    <font>
      <b/>
      <u val="single"/>
      <sz val="11"/>
      <color rgb="FF0000FF"/>
      <name val="Calibri"/>
      <family val="2"/>
      <scheme val="minor"/>
    </font>
    <font>
      <sz val="10"/>
      <name val="Calibri"/>
      <family val="2"/>
    </font>
    <font>
      <sz val="9"/>
      <color rgb="FF000000"/>
      <name val="Arial"/>
      <family val="2"/>
    </font>
    <font>
      <u val="single"/>
      <sz val="10"/>
      <color rgb="FF333399"/>
      <name val="Arial"/>
      <family val="2"/>
    </font>
    <font>
      <b/>
      <sz val="10"/>
      <color rgb="FF333399"/>
      <name val="Arial"/>
      <family val="2"/>
    </font>
    <font>
      <b/>
      <u val="single"/>
      <sz val="10"/>
      <color rgb="FF333399"/>
      <name val="Arial"/>
      <family val="2"/>
    </font>
    <font>
      <b/>
      <sz val="9"/>
      <color rgb="FF000000"/>
      <name val="Arial"/>
      <family val="2"/>
    </font>
    <font>
      <sz val="10"/>
      <color rgb="FFFF0000"/>
      <name val="Arial"/>
      <family val="2"/>
    </font>
    <font>
      <b/>
      <sz val="10"/>
      <color theme="1"/>
      <name val="Arial"/>
      <family val="2"/>
    </font>
    <font>
      <b/>
      <sz val="10"/>
      <color rgb="FFFF0000"/>
      <name val="Arial"/>
      <family val="2"/>
    </font>
    <font>
      <b/>
      <vertAlign val="superscript"/>
      <sz val="10"/>
      <color theme="1"/>
      <name val="Arial"/>
      <family val="2"/>
    </font>
    <font>
      <b/>
      <u val="single"/>
      <sz val="9"/>
      <color indexed="8"/>
      <name val="Arial"/>
      <family val="2"/>
    </font>
    <font>
      <b/>
      <sz val="8"/>
      <name val="Calibri"/>
      <family val="2"/>
    </font>
  </fonts>
  <fills count="64">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00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333399"/>
        <bgColor indexed="64"/>
      </patternFill>
    </fill>
    <fill>
      <patternFill patternType="solid">
        <fgColor theme="0"/>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border>
    <border>
      <left style="thin">
        <color rgb="FF243386"/>
      </left>
      <right style="medium">
        <color rgb="FF243386"/>
      </right>
      <top style="medium">
        <color rgb="FF243386"/>
      </top>
      <bottom style="medium">
        <color rgb="FF243386"/>
      </bottom>
    </border>
    <border>
      <left/>
      <right/>
      <top style="thin"/>
      <bottom style="double"/>
    </border>
    <border>
      <left/>
      <right/>
      <top style="thin"/>
      <bottom style="thin"/>
    </border>
    <border>
      <left/>
      <right/>
      <top/>
      <bottom style="thin"/>
    </border>
    <border>
      <left/>
      <right/>
      <top/>
      <bottom style="double"/>
    </border>
    <border>
      <left/>
      <right/>
      <top/>
      <bottom style="medium">
        <color rgb="FF243386"/>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color rgb="FFE36E00"/>
      </left>
      <right style="medium">
        <color rgb="FFE36E00"/>
      </right>
      <top style="medium">
        <color rgb="FFE36E00"/>
      </top>
      <bottom style="medium">
        <color rgb="FFE36E00"/>
      </bottom>
    </border>
    <border>
      <left/>
      <right/>
      <top style="thin">
        <color rgb="FF000000"/>
      </top>
      <bottom style="thin">
        <color rgb="FF000000"/>
      </bottom>
    </border>
    <border>
      <left/>
      <right/>
      <top/>
      <bottom style="double">
        <color rgb="FF000000"/>
      </bottom>
    </border>
  </borders>
  <cellStyleXfs count="65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alignment horizontal="left" wrapText="1"/>
      <protection/>
    </xf>
    <xf numFmtId="164" fontId="0" fillId="0" borderId="0" applyFont="0" applyFill="0" applyBorder="0" applyAlignment="0" applyProtection="0"/>
    <xf numFmtId="0" fontId="1" fillId="0" borderId="0">
      <alignment/>
      <protection/>
    </xf>
    <xf numFmtId="0" fontId="22" fillId="0" borderId="0">
      <alignment/>
      <protection/>
    </xf>
    <xf numFmtId="0" fontId="23" fillId="0" borderId="0" applyNumberFormat="0" applyFill="0" applyBorder="0" applyAlignment="0" applyProtection="0"/>
    <xf numFmtId="0" fontId="1" fillId="0" borderId="0">
      <alignment/>
      <protection/>
    </xf>
    <xf numFmtId="0" fontId="58" fillId="0" borderId="0">
      <alignment/>
      <protection/>
    </xf>
    <xf numFmtId="0" fontId="59" fillId="0" borderId="0">
      <alignment/>
      <protection/>
    </xf>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9" fontId="1" fillId="0" borderId="0" applyFont="0" applyFill="0" applyBorder="0" applyAlignment="0" applyProtection="0"/>
    <xf numFmtId="0" fontId="81" fillId="0" borderId="0" applyNumberFormat="0" applyFill="0" applyBorder="0">
      <alignment/>
      <protection locked="0"/>
    </xf>
    <xf numFmtId="0" fontId="58"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58"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58"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58"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58"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58"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58"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58"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58"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58" fillId="8"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58" fillId="14"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58" fillId="22"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84" fillId="24" borderId="0" applyNumberFormat="0" applyBorder="0" applyAlignment="0" applyProtection="0"/>
    <xf numFmtId="0" fontId="55" fillId="25" borderId="0" applyNumberFormat="0" applyBorder="0" applyAlignment="0" applyProtection="0"/>
    <xf numFmtId="0" fontId="84" fillId="16" borderId="0" applyNumberFormat="0" applyBorder="0" applyAlignment="0" applyProtection="0"/>
    <xf numFmtId="0" fontId="55" fillId="26" borderId="0" applyNumberFormat="0" applyBorder="0" applyAlignment="0" applyProtection="0"/>
    <xf numFmtId="0" fontId="84" fillId="18" borderId="0" applyNumberFormat="0" applyBorder="0" applyAlignment="0" applyProtection="0"/>
    <xf numFmtId="0" fontId="55" fillId="27" borderId="0" applyNumberFormat="0" applyBorder="0" applyAlignment="0" applyProtection="0"/>
    <xf numFmtId="0" fontId="84" fillId="28" borderId="0" applyNumberFormat="0" applyBorder="0" applyAlignment="0" applyProtection="0"/>
    <xf numFmtId="0" fontId="55" fillId="29" borderId="0" applyNumberFormat="0" applyBorder="0" applyAlignment="0" applyProtection="0"/>
    <xf numFmtId="0" fontId="84" fillId="30" borderId="0" applyNumberFormat="0" applyBorder="0" applyAlignment="0" applyProtection="0"/>
    <xf numFmtId="0" fontId="55" fillId="31" borderId="0" applyNumberFormat="0" applyBorder="0" applyAlignment="0" applyProtection="0"/>
    <xf numFmtId="0" fontId="84" fillId="32" borderId="0" applyNumberFormat="0" applyBorder="0" applyAlignment="0" applyProtection="0"/>
    <xf numFmtId="0" fontId="55" fillId="33" borderId="0" applyNumberFormat="0" applyBorder="0" applyAlignment="0" applyProtection="0"/>
    <xf numFmtId="0" fontId="84" fillId="34" borderId="0" applyNumberFormat="0" applyBorder="0" applyAlignment="0" applyProtection="0"/>
    <xf numFmtId="0" fontId="55" fillId="35" borderId="0" applyNumberFormat="0" applyBorder="0" applyAlignment="0" applyProtection="0"/>
    <xf numFmtId="0" fontId="84" fillId="36" borderId="0" applyNumberFormat="0" applyBorder="0" applyAlignment="0" applyProtection="0"/>
    <xf numFmtId="0" fontId="55" fillId="37" borderId="0" applyNumberFormat="0" applyBorder="0" applyAlignment="0" applyProtection="0"/>
    <xf numFmtId="0" fontId="84" fillId="38" borderId="0" applyNumberFormat="0" applyBorder="0" applyAlignment="0" applyProtection="0"/>
    <xf numFmtId="0" fontId="55" fillId="39" borderId="0" applyNumberFormat="0" applyBorder="0" applyAlignment="0" applyProtection="0"/>
    <xf numFmtId="0" fontId="84" fillId="28" borderId="0" applyNumberFormat="0" applyBorder="0" applyAlignment="0" applyProtection="0"/>
    <xf numFmtId="0" fontId="55" fillId="40" borderId="0" applyNumberFormat="0" applyBorder="0" applyAlignment="0" applyProtection="0"/>
    <xf numFmtId="0" fontId="84" fillId="30" borderId="0" applyNumberFormat="0" applyBorder="0" applyAlignment="0" applyProtection="0"/>
    <xf numFmtId="0" fontId="55" fillId="41" borderId="0" applyNumberFormat="0" applyBorder="0" applyAlignment="0" applyProtection="0"/>
    <xf numFmtId="0" fontId="84" fillId="42" borderId="0" applyNumberFormat="0" applyBorder="0" applyAlignment="0" applyProtection="0"/>
    <xf numFmtId="0" fontId="55" fillId="43" borderId="0" applyNumberFormat="0" applyBorder="0" applyAlignment="0" applyProtection="0"/>
    <xf numFmtId="0" fontId="85" fillId="4" borderId="0" applyNumberFormat="0" applyBorder="0" applyAlignment="0" applyProtection="0"/>
    <xf numFmtId="0" fontId="45" fillId="44" borderId="0" applyNumberFormat="0" applyBorder="0" applyAlignment="0" applyProtection="0"/>
    <xf numFmtId="0" fontId="86" fillId="45" borderId="1" applyNumberFormat="0" applyAlignment="0" applyProtection="0"/>
    <xf numFmtId="0" fontId="49" fillId="46" borderId="2" applyNumberFormat="0" applyAlignment="0" applyProtection="0"/>
    <xf numFmtId="0" fontId="87" fillId="47" borderId="3" applyNumberFormat="0" applyAlignment="0" applyProtection="0"/>
    <xf numFmtId="0" fontId="51" fillId="48" borderId="4"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88" fillId="0" borderId="0" applyNumberFormat="0" applyFill="0" applyBorder="0" applyAlignment="0" applyProtection="0"/>
    <xf numFmtId="0" fontId="53" fillId="0" borderId="0" applyNumberFormat="0" applyFill="0" applyBorder="0" applyAlignment="0" applyProtection="0"/>
    <xf numFmtId="0" fontId="89" fillId="6" borderId="0" applyNumberFormat="0" applyBorder="0" applyAlignment="0" applyProtection="0"/>
    <xf numFmtId="0" fontId="44" fillId="49" borderId="0" applyNumberFormat="0" applyBorder="0" applyAlignment="0" applyProtection="0"/>
    <xf numFmtId="0" fontId="90" fillId="0" borderId="5" applyNumberFormat="0" applyFill="0" applyAlignment="0" applyProtection="0"/>
    <xf numFmtId="0" fontId="41" fillId="0" borderId="6" applyNumberFormat="0" applyFill="0" applyAlignment="0" applyProtection="0"/>
    <xf numFmtId="0" fontId="91" fillId="0" borderId="7" applyNumberFormat="0" applyFill="0" applyAlignment="0" applyProtection="0"/>
    <xf numFmtId="0" fontId="42" fillId="0" borderId="8" applyNumberFormat="0" applyFill="0" applyAlignment="0" applyProtection="0"/>
    <xf numFmtId="0" fontId="92" fillId="0" borderId="9" applyNumberFormat="0" applyFill="0" applyAlignment="0" applyProtection="0"/>
    <xf numFmtId="0" fontId="43" fillId="0" borderId="10" applyNumberFormat="0" applyFill="0" applyAlignment="0" applyProtection="0"/>
    <xf numFmtId="0" fontId="92" fillId="0" borderId="0" applyNumberFormat="0" applyFill="0" applyBorder="0" applyAlignment="0" applyProtection="0"/>
    <xf numFmtId="0" fontId="43" fillId="0" borderId="0" applyNumberFormat="0" applyFill="0" applyBorder="0" applyAlignment="0" applyProtection="0"/>
    <xf numFmtId="0" fontId="93" fillId="12" borderId="1" applyNumberFormat="0" applyAlignment="0" applyProtection="0"/>
    <xf numFmtId="0" fontId="47" fillId="50" borderId="2" applyNumberFormat="0" applyAlignment="0" applyProtection="0"/>
    <xf numFmtId="0" fontId="94" fillId="0" borderId="11" applyNumberFormat="0" applyFill="0" applyAlignment="0" applyProtection="0"/>
    <xf numFmtId="0" fontId="50" fillId="0" borderId="12" applyNumberFormat="0" applyFill="0" applyAlignment="0" applyProtection="0"/>
    <xf numFmtId="0" fontId="95" fillId="51" borderId="0" applyNumberFormat="0" applyBorder="0" applyAlignment="0" applyProtection="0"/>
    <xf numFmtId="0" fontId="46" fillId="5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9" fillId="0" borderId="0">
      <alignment/>
      <protection/>
    </xf>
    <xf numFmtId="0" fontId="59" fillId="0" borderId="0">
      <alignment/>
      <protection/>
    </xf>
    <xf numFmtId="0" fontId="58" fillId="53" borderId="13"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58" fillId="54" borderId="14" applyNumberFormat="0" applyFont="0" applyAlignment="0" applyProtection="0"/>
    <xf numFmtId="0" fontId="96" fillId="45" borderId="15" applyNumberFormat="0" applyAlignment="0" applyProtection="0"/>
    <xf numFmtId="0" fontId="48" fillId="46"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7" fillId="0" borderId="0" applyNumberFormat="0" applyFill="0" applyBorder="0" applyAlignment="0" applyProtection="0"/>
    <xf numFmtId="0" fontId="40" fillId="0" borderId="0" applyNumberFormat="0" applyFill="0" applyBorder="0" applyAlignment="0" applyProtection="0"/>
    <xf numFmtId="0" fontId="98" fillId="0" borderId="17" applyNumberFormat="0" applyFill="0" applyAlignment="0" applyProtection="0"/>
    <xf numFmtId="0" fontId="54" fillId="0" borderId="18" applyNumberFormat="0" applyFill="0" applyAlignment="0" applyProtection="0"/>
    <xf numFmtId="0" fontId="99" fillId="0" borderId="0" applyNumberFormat="0" applyFill="0" applyBorder="0" applyAlignment="0" applyProtection="0"/>
    <xf numFmtId="0" fontId="52" fillId="0" borderId="0" applyNumberFormat="0" applyFill="0" applyBorder="0" applyAlignment="0" applyProtection="0"/>
    <xf numFmtId="0" fontId="3" fillId="0" borderId="0">
      <alignment/>
      <protection/>
    </xf>
    <xf numFmtId="0" fontId="3" fillId="0" borderId="0">
      <alignment/>
      <protection/>
    </xf>
    <xf numFmtId="0" fontId="1" fillId="0" borderId="0">
      <alignment/>
      <protection/>
    </xf>
    <xf numFmtId="44" fontId="3" fillId="0" borderId="0" applyFont="0" applyFill="0" applyBorder="0" applyAlignment="0" applyProtection="0"/>
    <xf numFmtId="0" fontId="3"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188" fontId="0" fillId="0" borderId="0" applyFon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40" fillId="0" borderId="0" applyNumberFormat="0" applyFill="0" applyBorder="0" applyAlignment="0" applyProtection="0"/>
    <xf numFmtId="0" fontId="3" fillId="0" borderId="0">
      <alignment/>
      <protection/>
    </xf>
    <xf numFmtId="43" fontId="0" fillId="0" borderId="0" applyFont="0" applyFill="0" applyBorder="0" applyAlignment="0" applyProtection="0"/>
    <xf numFmtId="9" fontId="3" fillId="0" borderId="0" applyFont="0" applyFill="0" applyBorder="0" applyAlignment="0" applyProtection="0"/>
  </cellStyleXfs>
  <cellXfs count="993">
    <xf numFmtId="0" fontId="0" fillId="0" borderId="0" xfId="0"/>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quotePrefix="1">
      <alignment horizontal="center" vertical="center" wrapText="1"/>
    </xf>
    <xf numFmtId="0" fontId="8" fillId="0" borderId="0" xfId="0" applyFont="1" applyFill="1" applyBorder="1" applyAlignment="1" quotePrefix="1">
      <alignment horizontal="center" vertical="center" wrapText="1"/>
    </xf>
    <xf numFmtId="0" fontId="8" fillId="0" borderId="0" xfId="0" applyFont="1" applyFill="1" applyBorder="1" applyAlignment="1" quotePrefix="1">
      <alignment horizontal="right" vertical="center" wrapText="1"/>
    </xf>
    <xf numFmtId="0" fontId="0" fillId="0" borderId="0" xfId="0" applyFont="1" applyFill="1" applyBorder="1" applyAlignment="1" quotePrefix="1">
      <alignment horizontal="center" vertical="center" wrapText="1"/>
    </xf>
    <xf numFmtId="0" fontId="10" fillId="0" borderId="0" xfId="0" applyFont="1" applyFill="1" applyBorder="1" applyAlignment="1">
      <alignment horizontal="center" vertical="center" wrapText="1"/>
    </xf>
    <xf numFmtId="9" fontId="8" fillId="0" borderId="0" xfId="15" applyFont="1" applyFill="1" applyBorder="1" applyAlignment="1">
      <alignment horizontal="center" vertical="center" wrapText="1"/>
    </xf>
    <xf numFmtId="0" fontId="10" fillId="0" borderId="0" xfId="0" applyFont="1" applyFill="1" applyBorder="1" applyAlignment="1" quotePrefix="1">
      <alignment horizontal="center" vertical="center" wrapText="1"/>
    </xf>
    <xf numFmtId="0" fontId="0" fillId="0" borderId="0" xfId="0" applyFont="1"/>
    <xf numFmtId="0" fontId="8" fillId="55" borderId="0" xfId="0" applyFont="1" applyFill="1" applyBorder="1" applyAlignment="1" quotePrefix="1">
      <alignment horizontal="center" vertical="center" wrapText="1"/>
    </xf>
    <xf numFmtId="0" fontId="7" fillId="56" borderId="0" xfId="0" applyFont="1" applyFill="1" applyBorder="1" applyAlignment="1">
      <alignment horizontal="center" vertical="center" wrapText="1"/>
    </xf>
    <xf numFmtId="0" fontId="0" fillId="56" borderId="0" xfId="0" applyFont="1" applyFill="1" applyBorder="1" applyAlignment="1">
      <alignment horizontal="center" vertical="center" wrapText="1"/>
    </xf>
    <xf numFmtId="0" fontId="5" fillId="56" borderId="0" xfId="0" applyFont="1" applyFill="1" applyBorder="1" applyAlignment="1">
      <alignment horizontal="center" vertical="center" wrapText="1"/>
    </xf>
    <xf numFmtId="0" fontId="11" fillId="56" borderId="0" xfId="0" applyFont="1" applyFill="1" applyBorder="1" applyAlignment="1">
      <alignment horizontal="center" vertical="center" wrapText="1"/>
    </xf>
    <xf numFmtId="0" fontId="13" fillId="0" borderId="0" xfId="0" applyFont="1" applyBorder="1" applyAlignment="1">
      <alignment horizontal="left" vertical="center"/>
    </xf>
    <xf numFmtId="0" fontId="7" fillId="33" borderId="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7" borderId="0" xfId="0" applyFont="1" applyFill="1" applyBorder="1" applyAlignment="1">
      <alignment horizontal="center" vertical="center" wrapText="1"/>
    </xf>
    <xf numFmtId="0" fontId="6" fillId="57" borderId="0" xfId="0" applyFont="1" applyFill="1" applyBorder="1" applyAlignment="1">
      <alignment horizontal="center" vertical="center" wrapText="1"/>
    </xf>
    <xf numFmtId="0" fontId="20" fillId="57" borderId="0" xfId="0" applyFont="1" applyFill="1" applyBorder="1" applyAlignment="1" quotePrefix="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11" fillId="58" borderId="0" xfId="0" applyFont="1" applyFill="1" applyBorder="1" applyAlignment="1">
      <alignment horizontal="center" vertical="center" wrapText="1"/>
    </xf>
    <xf numFmtId="0" fontId="1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quotePrefix="1">
      <alignment horizontal="center" vertical="center" wrapText="1"/>
    </xf>
    <xf numFmtId="0" fontId="8" fillId="0" borderId="0" xfId="0" applyFont="1" applyFill="1" applyBorder="1" applyAlignment="1" quotePrefix="1">
      <alignment horizontal="right" vertical="center" wrapText="1"/>
    </xf>
    <xf numFmtId="0" fontId="10" fillId="0" borderId="0" xfId="0" applyFont="1" applyFill="1" applyBorder="1" applyAlignment="1">
      <alignment horizontal="center" vertical="center" wrapText="1"/>
    </xf>
    <xf numFmtId="9" fontId="8" fillId="0" borderId="0" xfId="15" applyFont="1" applyFill="1" applyBorder="1" applyAlignment="1">
      <alignment horizontal="center" vertical="center" wrapText="1"/>
    </xf>
    <xf numFmtId="0" fontId="7" fillId="33" borderId="0" xfId="0" applyFont="1" applyFill="1" applyBorder="1" applyAlignment="1">
      <alignment horizontal="center" vertical="center" wrapText="1"/>
    </xf>
    <xf numFmtId="0" fontId="10" fillId="33" borderId="0" xfId="0" applyFont="1" applyFill="1" applyBorder="1" applyAlignment="1">
      <alignment horizontal="center" vertical="center" wrapText="1"/>
    </xf>
    <xf numFmtId="10" fontId="8" fillId="0" borderId="0" xfId="0" applyNumberFormat="1" applyFont="1" applyFill="1" applyBorder="1" applyAlignment="1" quotePrefix="1">
      <alignment horizontal="center" vertical="center" wrapText="1"/>
    </xf>
    <xf numFmtId="0" fontId="6" fillId="33"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quotePrefix="1">
      <alignment horizontal="center" vertical="center" wrapText="1"/>
    </xf>
    <xf numFmtId="0" fontId="8" fillId="0" borderId="0" xfId="0" applyFont="1" applyFill="1" applyBorder="1" applyAlignment="1" quotePrefix="1">
      <alignment horizontal="right" vertical="center" wrapText="1"/>
    </xf>
    <xf numFmtId="9" fontId="8" fillId="0" borderId="0" xfId="15" applyFont="1" applyFill="1" applyBorder="1" applyAlignment="1">
      <alignment horizontal="center" vertical="center" wrapText="1"/>
    </xf>
    <xf numFmtId="0" fontId="10" fillId="33" borderId="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18" fillId="33" borderId="0" xfId="0" applyFont="1" applyFill="1" applyBorder="1" applyAlignment="1" quotePrefix="1">
      <alignment horizontal="center" vertical="center" wrapText="1"/>
    </xf>
    <xf numFmtId="0" fontId="11" fillId="0" borderId="0" xfId="0" applyFont="1" applyFill="1" applyBorder="1" applyAlignment="1">
      <alignment horizontal="center" vertical="center" wrapText="1"/>
    </xf>
    <xf numFmtId="0" fontId="23" fillId="0" borderId="0" xfId="134" applyFill="1" applyBorder="1" applyAlignment="1" quotePrefix="1">
      <alignment horizontal="center" vertical="center" wrapText="1"/>
    </xf>
    <xf numFmtId="0" fontId="21"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3" fillId="0" borderId="19" xfId="134" applyFill="1" applyBorder="1" applyAlignment="1">
      <alignment horizontal="center" vertical="center" wrapText="1"/>
    </xf>
    <xf numFmtId="0" fontId="23" fillId="0" borderId="19" xfId="134" applyFill="1" applyBorder="1" applyAlignment="1" quotePrefix="1">
      <alignment horizontal="center" vertical="center" wrapText="1"/>
    </xf>
    <xf numFmtId="0" fontId="23" fillId="0" borderId="20" xfId="134" applyFill="1" applyBorder="1" applyAlignment="1" quotePrefix="1">
      <alignment horizontal="center" vertical="center" wrapText="1"/>
    </xf>
    <xf numFmtId="0" fontId="0" fillId="0" borderId="0" xfId="0" applyFont="1" applyFill="1" applyBorder="1" applyAlignment="1">
      <alignment horizontal="left" vertical="center"/>
    </xf>
    <xf numFmtId="0" fontId="11" fillId="56" borderId="21" xfId="0" applyFont="1" applyFill="1" applyBorder="1" applyAlignment="1">
      <alignment horizontal="center" vertical="center" wrapText="1"/>
    </xf>
    <xf numFmtId="0" fontId="0" fillId="0" borderId="0" xfId="0"/>
    <xf numFmtId="0" fontId="8" fillId="0" borderId="0" xfId="0" applyFont="1" applyFill="1" applyBorder="1" applyAlignment="1" quotePrefix="1">
      <alignment horizontal="center" vertical="center" wrapText="1"/>
    </xf>
    <xf numFmtId="0" fontId="0" fillId="0" borderId="0" xfId="0" applyFont="1"/>
    <xf numFmtId="0" fontId="18" fillId="0" borderId="0" xfId="0" applyFont="1" applyFill="1" applyBorder="1" applyAlignment="1" quotePrefix="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8" fillId="0" borderId="22"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1" fillId="0" borderId="0" xfId="135" applyFont="1">
      <alignment/>
      <protection/>
    </xf>
    <xf numFmtId="0" fontId="1" fillId="0" borderId="0" xfId="136" applyFont="1" applyFill="1">
      <alignment/>
      <protection/>
    </xf>
    <xf numFmtId="0" fontId="59" fillId="59" borderId="0" xfId="137" applyFont="1" applyFill="1" applyBorder="1" applyAlignment="1">
      <alignment horizontal="left"/>
      <protection/>
    </xf>
    <xf numFmtId="0" fontId="61" fillId="59" borderId="0" xfId="137" applyFont="1" applyFill="1" applyBorder="1" applyAlignment="1">
      <alignment horizontal="left"/>
      <protection/>
    </xf>
    <xf numFmtId="0" fontId="62" fillId="59" borderId="0" xfId="137" applyFont="1" applyFill="1" applyBorder="1" applyAlignment="1">
      <alignment horizontal="left"/>
      <protection/>
    </xf>
    <xf numFmtId="0" fontId="22" fillId="0" borderId="0" xfId="136" applyFont="1" applyFill="1">
      <alignment/>
      <protection/>
    </xf>
    <xf numFmtId="0" fontId="63" fillId="59" borderId="0" xfId="137" applyFont="1" applyFill="1" applyBorder="1" applyAlignment="1">
      <alignment horizontal="left"/>
      <protection/>
    </xf>
    <xf numFmtId="0" fontId="64" fillId="59" borderId="0" xfId="139" applyNumberFormat="1" applyFont="1" applyFill="1" applyBorder="1" applyAlignment="1">
      <alignment horizontal="right" indent="2"/>
    </xf>
    <xf numFmtId="0" fontId="63" fillId="59" borderId="0" xfId="140" applyNumberFormat="1" applyFont="1" applyFill="1" applyBorder="1" applyAlignment="1" applyProtection="1">
      <alignment horizontal="right" indent="1"/>
      <protection locked="0"/>
    </xf>
    <xf numFmtId="8" fontId="63" fillId="59" borderId="0" xfId="140" applyNumberFormat="1" applyFont="1" applyFill="1" applyBorder="1" applyAlignment="1" applyProtection="1">
      <alignment horizontal="right" indent="1"/>
      <protection locked="0"/>
    </xf>
    <xf numFmtId="0" fontId="63" fillId="59" borderId="0" xfId="137" applyFont="1" applyFill="1" applyBorder="1" applyAlignment="1" applyProtection="1">
      <alignment horizontal="left"/>
      <protection locked="0"/>
    </xf>
    <xf numFmtId="165" fontId="64" fillId="59" borderId="0" xfId="139" applyNumberFormat="1" applyFont="1" applyFill="1" applyBorder="1" applyAlignment="1">
      <alignment horizontal="right" indent="2"/>
    </xf>
    <xf numFmtId="0" fontId="65" fillId="59" borderId="0" xfId="137" applyFont="1" applyFill="1" applyBorder="1" applyAlignment="1">
      <alignment horizontal="left"/>
      <protection/>
    </xf>
    <xf numFmtId="0" fontId="1" fillId="0" borderId="0" xfId="136" applyFont="1" applyFill="1" applyBorder="1">
      <alignment/>
      <protection/>
    </xf>
    <xf numFmtId="0" fontId="1" fillId="59" borderId="0" xfId="136" applyFont="1" applyFill="1" applyBorder="1">
      <alignment/>
      <protection/>
    </xf>
    <xf numFmtId="0" fontId="1" fillId="59" borderId="0" xfId="136" applyFont="1" applyFill="1">
      <alignment/>
      <protection/>
    </xf>
    <xf numFmtId="172" fontId="1" fillId="59" borderId="0" xfId="141" applyNumberFormat="1" applyFont="1" applyFill="1" applyAlignment="1">
      <alignment horizontal="left"/>
      <protection/>
    </xf>
    <xf numFmtId="0" fontId="75" fillId="59" borderId="0" xfId="136" applyFont="1" applyFill="1" applyAlignment="1">
      <alignment horizontal="right"/>
      <protection/>
    </xf>
    <xf numFmtId="0" fontId="75" fillId="59" borderId="0" xfId="136" applyFont="1" applyFill="1" applyAlignment="1">
      <alignment horizontal="left"/>
      <protection/>
    </xf>
    <xf numFmtId="0" fontId="76" fillId="59" borderId="0" xfId="136" applyFont="1" applyFill="1" applyAlignment="1">
      <alignment horizontal="left" indent="9"/>
      <protection/>
    </xf>
    <xf numFmtId="0" fontId="1" fillId="59" borderId="0" xfId="136" applyFont="1" applyFill="1" applyAlignment="1">
      <alignment horizontal="center" vertical="center"/>
      <protection/>
    </xf>
    <xf numFmtId="0" fontId="1" fillId="59" borderId="0" xfId="136" applyFont="1" applyFill="1" applyAlignment="1">
      <alignment horizontal="center"/>
      <protection/>
    </xf>
    <xf numFmtId="0" fontId="73" fillId="59" borderId="0" xfId="136" applyFont="1" applyFill="1" applyAlignment="1">
      <alignment horizontal="center"/>
      <protection/>
    </xf>
    <xf numFmtId="0" fontId="1" fillId="0" borderId="0" xfId="136" applyFont="1" applyFill="1" applyAlignment="1">
      <alignment horizontal="center" vertical="center"/>
      <protection/>
    </xf>
    <xf numFmtId="0" fontId="79" fillId="59" borderId="0" xfId="136" applyFont="1" applyFill="1">
      <alignment/>
      <protection/>
    </xf>
    <xf numFmtId="0" fontId="1" fillId="59" borderId="0" xfId="136" applyFont="1" applyFill="1" applyAlignment="1">
      <alignment vertical="center"/>
      <protection/>
    </xf>
    <xf numFmtId="0" fontId="1" fillId="0" borderId="0" xfId="136" applyFont="1" applyFill="1" applyAlignment="1">
      <alignment vertical="center"/>
      <protection/>
    </xf>
    <xf numFmtId="0" fontId="1" fillId="59" borderId="0" xfId="136" applyFont="1" applyFill="1" applyAlignment="1">
      <alignment wrapText="1"/>
      <protection/>
    </xf>
    <xf numFmtId="0" fontId="73" fillId="0" borderId="0" xfId="136" applyFont="1" applyFill="1" applyAlignment="1">
      <alignment horizontal="center"/>
      <protection/>
    </xf>
    <xf numFmtId="0" fontId="80" fillId="59" borderId="0" xfId="136" applyFont="1" applyFill="1">
      <alignment/>
      <protection/>
    </xf>
    <xf numFmtId="0" fontId="1" fillId="0" borderId="0" xfId="136" applyFont="1" applyFill="1" applyAlignment="1">
      <alignment horizontal="center"/>
      <protection/>
    </xf>
    <xf numFmtId="0" fontId="73" fillId="59" borderId="0" xfId="136" applyFont="1" applyFill="1">
      <alignment/>
      <protection/>
    </xf>
    <xf numFmtId="0" fontId="1" fillId="0" borderId="0" xfId="132" applyFont="1" applyFill="1" applyAlignment="1">
      <alignment horizontal="center"/>
      <protection/>
    </xf>
    <xf numFmtId="0" fontId="1" fillId="59" borderId="0" xfId="132" applyFont="1" applyFill="1" applyAlignment="1">
      <alignment horizontal="center"/>
      <protection/>
    </xf>
    <xf numFmtId="0" fontId="1" fillId="0" borderId="0" xfId="136" applyFont="1" applyFill="1" applyBorder="1" applyProtection="1">
      <alignment/>
      <protection/>
    </xf>
    <xf numFmtId="0" fontId="1" fillId="0" borderId="0" xfId="135">
      <alignment/>
      <protection/>
    </xf>
    <xf numFmtId="43" fontId="1" fillId="0" borderId="0" xfId="135" applyNumberFormat="1">
      <alignment/>
      <protection/>
    </xf>
    <xf numFmtId="0" fontId="68" fillId="0" borderId="0" xfId="137" applyFont="1" applyFill="1" applyBorder="1" applyAlignment="1" applyProtection="1">
      <alignment horizontal="left"/>
      <protection/>
    </xf>
    <xf numFmtId="0" fontId="1" fillId="0" borderId="0" xfId="738" applyFont="1" applyFill="1" applyBorder="1" applyAlignment="1" applyProtection="1">
      <alignment horizontal="right" indent="1"/>
      <protection/>
    </xf>
    <xf numFmtId="0" fontId="1" fillId="0" borderId="0" xfId="3365" applyFont="1">
      <alignment/>
      <protection/>
    </xf>
    <xf numFmtId="0" fontId="56" fillId="59" borderId="0" xfId="3365" applyFont="1" applyFill="1">
      <alignment/>
      <protection/>
    </xf>
    <xf numFmtId="0" fontId="57" fillId="59" borderId="0" xfId="3365" applyFont="1" applyFill="1">
      <alignment/>
      <protection/>
    </xf>
    <xf numFmtId="0" fontId="57" fillId="59" borderId="0" xfId="3365" applyFont="1" applyFill="1" applyAlignment="1">
      <alignment horizontal="centerContinuous" wrapText="1"/>
      <protection/>
    </xf>
    <xf numFmtId="0" fontId="57" fillId="0" borderId="0" xfId="3365" applyFont="1" applyFill="1" applyAlignment="1">
      <alignment horizontal="centerContinuous" wrapText="1"/>
      <protection/>
    </xf>
    <xf numFmtId="0" fontId="56" fillId="0" borderId="0" xfId="3365" applyFont="1" applyFill="1" applyAlignment="1" applyProtection="1">
      <alignment horizontal="left" indent="5"/>
      <protection locked="0"/>
    </xf>
    <xf numFmtId="6" fontId="60" fillId="59" borderId="0" xfId="709" applyNumberFormat="1" applyFont="1" applyFill="1" applyBorder="1" applyAlignment="1">
      <alignment/>
    </xf>
    <xf numFmtId="0" fontId="59" fillId="0" borderId="0" xfId="137" applyFont="1" applyFill="1" applyBorder="1" applyAlignment="1">
      <alignment horizontal="left"/>
      <protection/>
    </xf>
    <xf numFmtId="6" fontId="60" fillId="0" borderId="0" xfId="709" applyNumberFormat="1" applyFont="1" applyFill="1" applyBorder="1" applyAlignment="1">
      <alignment/>
    </xf>
    <xf numFmtId="6" fontId="60" fillId="0" borderId="0" xfId="709" applyNumberFormat="1" applyFont="1" applyFill="1" applyBorder="1" applyAlignment="1" applyProtection="1">
      <alignment/>
      <protection locked="0"/>
    </xf>
    <xf numFmtId="0" fontId="66" fillId="0" borderId="0" xfId="137" applyFont="1" applyFill="1" applyBorder="1" applyAlignment="1">
      <alignment horizontal="left"/>
      <protection/>
    </xf>
    <xf numFmtId="0" fontId="67" fillId="0" borderId="0" xfId="137" applyFont="1" applyFill="1" applyBorder="1" applyAlignment="1" quotePrefix="1">
      <alignment horizontal="left"/>
      <protection/>
    </xf>
    <xf numFmtId="6" fontId="1" fillId="0" borderId="0" xfId="139" applyNumberFormat="1" applyFont="1" applyFill="1" applyBorder="1" applyAlignment="1" applyProtection="1">
      <alignment horizontal="right"/>
      <protection locked="0"/>
    </xf>
    <xf numFmtId="6" fontId="59" fillId="0" borderId="0" xfId="139" applyNumberFormat="1" applyFont="1" applyFill="1" applyBorder="1" applyAlignment="1" applyProtection="1">
      <alignment/>
      <protection locked="0"/>
    </xf>
    <xf numFmtId="0" fontId="68" fillId="0" borderId="0" xfId="137" applyFont="1" applyFill="1" applyBorder="1" applyAlignment="1">
      <alignment horizontal="left"/>
      <protection/>
    </xf>
    <xf numFmtId="5" fontId="59" fillId="0" borderId="0" xfId="139" applyNumberFormat="1" applyFont="1" applyFill="1" applyBorder="1" applyAlignment="1" applyProtection="1">
      <alignment horizontal="right"/>
      <protection locked="0"/>
    </xf>
    <xf numFmtId="43" fontId="59" fillId="0" borderId="0" xfId="137" applyNumberFormat="1" applyFont="1" applyFill="1" applyBorder="1" applyAlignment="1">
      <alignment horizontal="left"/>
      <protection/>
    </xf>
    <xf numFmtId="6" fontId="59" fillId="0" borderId="0" xfId="139" applyNumberFormat="1" applyFont="1" applyFill="1" applyBorder="1" applyAlignment="1" applyProtection="1">
      <alignment horizontal="right"/>
      <protection locked="0"/>
    </xf>
    <xf numFmtId="5" fontId="59" fillId="0" borderId="0" xfId="709" applyNumberFormat="1" applyFont="1" applyFill="1" applyBorder="1" applyAlignment="1" applyProtection="1">
      <alignment/>
      <protection locked="0"/>
    </xf>
    <xf numFmtId="6" fontId="59" fillId="0" borderId="0" xfId="709" applyNumberFormat="1" applyFont="1" applyFill="1" applyBorder="1" applyAlignment="1" applyProtection="1">
      <alignment/>
      <protection locked="0"/>
    </xf>
    <xf numFmtId="0" fontId="61" fillId="0" borderId="0" xfId="137" applyFont="1" applyFill="1" applyBorder="1" applyAlignment="1">
      <alignment horizontal="center"/>
      <protection/>
    </xf>
    <xf numFmtId="167" fontId="61" fillId="0" borderId="0" xfId="137" applyNumberFormat="1" applyFont="1" applyFill="1" applyBorder="1" applyAlignment="1" applyProtection="1">
      <alignment horizontal="right"/>
      <protection locked="0"/>
    </xf>
    <xf numFmtId="167" fontId="61" fillId="0" borderId="0" xfId="137" applyNumberFormat="1" applyFont="1" applyFill="1" applyBorder="1" applyAlignment="1">
      <alignment horizontal="right"/>
      <protection/>
    </xf>
    <xf numFmtId="0" fontId="1" fillId="0" borderId="0" xfId="141" applyFont="1" applyFill="1" applyBorder="1">
      <alignment/>
      <protection/>
    </xf>
    <xf numFmtId="0" fontId="69" fillId="0" borderId="0" xfId="141" applyFont="1" applyFill="1" applyBorder="1">
      <alignment/>
      <protection/>
    </xf>
    <xf numFmtId="0" fontId="70" fillId="0" borderId="0" xfId="141" applyFont="1" applyFill="1" applyBorder="1">
      <alignment/>
      <protection/>
    </xf>
    <xf numFmtId="10" fontId="1" fillId="0" borderId="0" xfId="142" applyNumberFormat="1" applyFont="1" applyFill="1" applyBorder="1" applyAlignment="1">
      <alignment horizontal="left"/>
    </xf>
    <xf numFmtId="0" fontId="1" fillId="0" borderId="0" xfId="141" applyFill="1" applyBorder="1" applyAlignment="1">
      <alignment horizontal="left"/>
      <protection/>
    </xf>
    <xf numFmtId="10" fontId="60" fillId="0" borderId="0" xfId="142" applyNumberFormat="1" applyFont="1" applyFill="1" applyBorder="1" applyAlignment="1">
      <alignment horizontal="right" indent="3"/>
    </xf>
    <xf numFmtId="6" fontId="60" fillId="0" borderId="0" xfId="139" applyNumberFormat="1" applyFont="1" applyFill="1" applyBorder="1" applyAlignment="1">
      <alignment horizontal="right" indent="2"/>
    </xf>
    <xf numFmtId="0" fontId="1" fillId="0" borderId="0" xfId="141" applyFill="1" applyBorder="1" applyAlignment="1">
      <alignment/>
      <protection/>
    </xf>
    <xf numFmtId="0" fontId="68" fillId="0" borderId="0" xfId="137" applyFont="1" applyFill="1" applyBorder="1" applyAlignment="1">
      <alignment/>
      <protection/>
    </xf>
    <xf numFmtId="0" fontId="68" fillId="0" borderId="0" xfId="137" applyFont="1" applyFill="1" applyBorder="1" applyAlignment="1">
      <alignment horizontal="center"/>
      <protection/>
    </xf>
    <xf numFmtId="0" fontId="1" fillId="0" borderId="0" xfId="141" applyFont="1" applyFill="1" applyBorder="1" applyAlignment="1">
      <alignment vertical="top" wrapText="1"/>
      <protection/>
    </xf>
    <xf numFmtId="0" fontId="71" fillId="0" borderId="0" xfId="141" applyFont="1" applyFill="1" applyBorder="1" applyAlignment="1">
      <alignment vertical="top" wrapText="1"/>
      <protection/>
    </xf>
    <xf numFmtId="0" fontId="72" fillId="0" borderId="0" xfId="141" applyFont="1" applyFill="1" applyBorder="1" applyAlignment="1">
      <alignment vertical="top" wrapText="1"/>
      <protection/>
    </xf>
    <xf numFmtId="0" fontId="1" fillId="0" borderId="0" xfId="3365" applyFont="1" applyFill="1">
      <alignment/>
      <protection/>
    </xf>
    <xf numFmtId="6" fontId="60" fillId="0" borderId="0" xfId="141" applyNumberFormat="1" applyFont="1" applyFill="1" applyBorder="1" applyAlignment="1">
      <alignment horizontal="right" indent="1"/>
      <protection/>
    </xf>
    <xf numFmtId="0" fontId="61" fillId="0" borderId="0" xfId="137" applyFont="1" applyFill="1" applyBorder="1" applyAlignment="1">
      <alignment horizontal="left" indent="2"/>
      <protection/>
    </xf>
    <xf numFmtId="6" fontId="1" fillId="0" borderId="0" xfId="141" applyNumberFormat="1" applyFont="1" applyFill="1" applyBorder="1" applyAlignment="1">
      <alignment horizontal="right" indent="1"/>
      <protection/>
    </xf>
    <xf numFmtId="0" fontId="59" fillId="0" borderId="0" xfId="140" applyNumberFormat="1" applyFont="1" applyFill="1" applyBorder="1" applyAlignment="1" applyProtection="1">
      <alignment horizontal="right" indent="1"/>
      <protection locked="0"/>
    </xf>
    <xf numFmtId="165" fontId="73" fillId="0" borderId="0" xfId="141" applyNumberFormat="1" applyFont="1" applyFill="1" applyBorder="1" applyAlignment="1">
      <alignment horizontal="right" indent="1"/>
      <protection/>
    </xf>
    <xf numFmtId="0" fontId="1" fillId="0" borderId="0" xfId="3365" applyFont="1" applyFill="1" applyBorder="1">
      <alignment/>
      <protection/>
    </xf>
    <xf numFmtId="5" fontId="60" fillId="0" borderId="0" xfId="709" applyNumberFormat="1" applyFont="1" applyFill="1" applyBorder="1" applyAlignment="1">
      <alignment horizontal="right"/>
    </xf>
    <xf numFmtId="0" fontId="60" fillId="0" borderId="0" xfId="3365" applyFont="1" applyFill="1" applyBorder="1" applyAlignment="1">
      <alignment horizontal="left" indent="2"/>
      <protection/>
    </xf>
    <xf numFmtId="0" fontId="1" fillId="0" borderId="0" xfId="3365" applyFont="1" applyFill="1" applyBorder="1" applyAlignment="1">
      <alignment horizontal="left" indent="2"/>
      <protection/>
    </xf>
    <xf numFmtId="0" fontId="1" fillId="0" borderId="0" xfId="3365" applyFont="1" applyFill="1" applyBorder="1" applyAlignment="1">
      <alignment horizontal="left"/>
      <protection/>
    </xf>
    <xf numFmtId="41" fontId="1" fillId="0" borderId="0" xfId="140" applyNumberFormat="1" applyFont="1" applyFill="1" applyBorder="1" applyAlignment="1">
      <alignment horizontal="right" vertical="top"/>
    </xf>
    <xf numFmtId="41" fontId="1" fillId="0" borderId="0" xfId="140" applyNumberFormat="1" applyFont="1" applyFill="1" applyBorder="1" applyAlignment="1">
      <alignment horizontal="right"/>
    </xf>
    <xf numFmtId="10" fontId="1" fillId="0" borderId="0" xfId="3365" applyNumberFormat="1" applyFont="1" applyFill="1" applyBorder="1" applyAlignment="1">
      <alignment horizontal="left"/>
      <protection/>
    </xf>
    <xf numFmtId="0" fontId="1" fillId="0" borderId="0" xfId="3365" applyFont="1" applyFill="1" applyBorder="1" applyAlignment="1">
      <alignment horizontal="left" indent="5"/>
      <protection/>
    </xf>
    <xf numFmtId="5" fontId="1" fillId="0" borderId="0" xfId="132" applyNumberFormat="1" applyFont="1" applyFill="1" applyBorder="1" applyAlignment="1">
      <alignment/>
      <protection/>
    </xf>
    <xf numFmtId="169" fontId="1" fillId="0" borderId="0" xfId="3365" applyNumberFormat="1" applyFont="1" applyFill="1" applyBorder="1" applyAlignment="1">
      <alignment horizontal="right"/>
      <protection/>
    </xf>
    <xf numFmtId="170" fontId="1" fillId="0" borderId="0" xfId="140" applyNumberFormat="1" applyFont="1" applyFill="1" applyBorder="1" applyAlignment="1">
      <alignment vertical="top"/>
    </xf>
    <xf numFmtId="0" fontId="1" fillId="0" borderId="0" xfId="3365" applyFont="1" applyFill="1" applyBorder="1" applyAlignment="1">
      <alignment wrapText="1"/>
      <protection/>
    </xf>
    <xf numFmtId="0" fontId="3" fillId="0" borderId="0" xfId="3365" applyFont="1" applyFill="1" applyBorder="1" applyAlignment="1">
      <alignment horizontal="left" indent="2"/>
      <protection/>
    </xf>
    <xf numFmtId="0" fontId="1" fillId="0" borderId="0" xfId="3365" applyFont="1" applyFill="1" applyBorder="1" applyAlignment="1">
      <alignment horizontal="right"/>
      <protection/>
    </xf>
    <xf numFmtId="169" fontId="1" fillId="0" borderId="0" xfId="140" applyNumberFormat="1" applyFont="1" applyFill="1" applyBorder="1" applyAlignment="1">
      <alignment horizontal="right" vertical="top"/>
    </xf>
    <xf numFmtId="0" fontId="3" fillId="0" borderId="0" xfId="3365" applyFont="1" applyFill="1" applyBorder="1" applyAlignment="1">
      <alignment/>
      <protection/>
    </xf>
    <xf numFmtId="44" fontId="1" fillId="0" borderId="0" xfId="709" applyFont="1" applyFill="1" applyBorder="1"/>
    <xf numFmtId="171" fontId="60" fillId="0" borderId="0" xfId="709" applyNumberFormat="1" applyFont="1" applyFill="1" applyBorder="1" applyAlignment="1">
      <alignment horizontal="right"/>
    </xf>
    <xf numFmtId="0" fontId="60" fillId="0" borderId="0" xfId="3365" applyFont="1" applyFill="1" applyBorder="1" applyAlignment="1">
      <alignment wrapText="1"/>
      <protection/>
    </xf>
    <xf numFmtId="0" fontId="60" fillId="0" borderId="0" xfId="3365" applyFont="1" applyFill="1" applyBorder="1" applyAlignment="1">
      <alignment/>
      <protection/>
    </xf>
    <xf numFmtId="0" fontId="70" fillId="0" borderId="0" xfId="3365" applyFont="1" applyFill="1" applyBorder="1">
      <alignment/>
      <protection/>
    </xf>
    <xf numFmtId="0" fontId="1" fillId="0" borderId="0" xfId="3365" applyFont="1" applyFill="1" applyBorder="1" applyAlignment="1">
      <alignment horizontal="left" indent="3"/>
      <protection/>
    </xf>
    <xf numFmtId="0" fontId="1" fillId="0" borderId="0" xfId="3365" applyFont="1" applyFill="1" applyBorder="1" applyAlignment="1">
      <alignment/>
      <protection/>
    </xf>
    <xf numFmtId="172" fontId="1" fillId="0" borderId="0" xfId="141" applyNumberFormat="1" applyFont="1" applyFill="1" applyBorder="1" applyAlignment="1">
      <alignment horizontal="left"/>
      <protection/>
    </xf>
    <xf numFmtId="0" fontId="75" fillId="0" borderId="0" xfId="136" applyFont="1" applyFill="1" applyBorder="1" applyAlignment="1">
      <alignment horizontal="right"/>
      <protection/>
    </xf>
    <xf numFmtId="172" fontId="1" fillId="0" borderId="0" xfId="141" applyNumberFormat="1" applyFont="1" applyFill="1" applyBorder="1" applyAlignment="1">
      <alignment horizontal="right"/>
      <protection/>
    </xf>
    <xf numFmtId="0" fontId="75" fillId="59" borderId="0" xfId="136" applyFont="1" applyFill="1" applyBorder="1" applyAlignment="1">
      <alignment horizontal="left" indent="8"/>
      <protection/>
    </xf>
    <xf numFmtId="0" fontId="75" fillId="59" borderId="0" xfId="136" applyFont="1" applyFill="1" applyBorder="1" applyAlignment="1">
      <alignment horizontal="left" indent="5"/>
      <protection/>
    </xf>
    <xf numFmtId="0" fontId="75" fillId="59" borderId="0" xfId="136" applyFont="1" applyFill="1" applyBorder="1" applyAlignment="1">
      <alignment horizontal="left"/>
      <protection/>
    </xf>
    <xf numFmtId="0" fontId="76" fillId="59" borderId="0" xfId="136" applyFont="1" applyFill="1" applyBorder="1" applyAlignment="1">
      <alignment horizontal="left" indent="9"/>
      <protection/>
    </xf>
    <xf numFmtId="0" fontId="56" fillId="59" borderId="0" xfId="3365" applyFont="1" applyFill="1" applyBorder="1">
      <alignment/>
      <protection/>
    </xf>
    <xf numFmtId="0" fontId="57" fillId="59" borderId="0" xfId="3365" applyFont="1" applyFill="1" applyBorder="1">
      <alignment/>
      <protection/>
    </xf>
    <xf numFmtId="0" fontId="57" fillId="59" borderId="0" xfId="3365" applyFont="1" applyFill="1" applyBorder="1" applyAlignment="1">
      <alignment horizontal="centerContinuous" wrapText="1"/>
      <protection/>
    </xf>
    <xf numFmtId="0" fontId="57" fillId="0" borderId="0" xfId="3365" applyFont="1" applyFill="1" applyBorder="1" applyAlignment="1">
      <alignment horizontal="centerContinuous" wrapText="1"/>
      <protection/>
    </xf>
    <xf numFmtId="0" fontId="56" fillId="0" borderId="0" xfId="3365" applyFont="1" applyFill="1" applyBorder="1" applyAlignment="1" applyProtection="1">
      <alignment horizontal="left" indent="5"/>
      <protection locked="0"/>
    </xf>
    <xf numFmtId="0" fontId="1" fillId="0" borderId="0" xfId="3365" applyFont="1" applyBorder="1">
      <alignment/>
      <protection/>
    </xf>
    <xf numFmtId="0" fontId="60" fillId="59" borderId="0" xfId="3365" applyFont="1" applyFill="1" applyBorder="1" applyAlignment="1">
      <alignment horizontal="left" indent="2"/>
      <protection/>
    </xf>
    <xf numFmtId="0" fontId="59" fillId="0" borderId="0" xfId="137" applyFont="1" applyFill="1" applyBorder="1" applyAlignment="1">
      <alignment horizontal="center"/>
      <protection/>
    </xf>
    <xf numFmtId="0" fontId="3" fillId="0" borderId="0" xfId="3365" applyFont="1" applyFill="1" applyBorder="1" applyAlignment="1">
      <alignment horizontal="center"/>
      <protection/>
    </xf>
    <xf numFmtId="0" fontId="60" fillId="0" borderId="0" xfId="3365" applyFont="1">
      <alignment/>
      <protection/>
    </xf>
    <xf numFmtId="0" fontId="60" fillId="0" borderId="0" xfId="3365" applyFont="1" applyFill="1" applyBorder="1">
      <alignment/>
      <protection/>
    </xf>
    <xf numFmtId="0" fontId="77" fillId="0" borderId="0" xfId="3365" applyFont="1" applyFill="1" applyBorder="1" applyAlignment="1">
      <alignment horizontal="center" vertical="center"/>
      <protection/>
    </xf>
    <xf numFmtId="0" fontId="78" fillId="0" borderId="0" xfId="3365" applyFont="1" applyFill="1" applyBorder="1">
      <alignment/>
      <protection/>
    </xf>
    <xf numFmtId="0" fontId="68" fillId="0" borderId="0" xfId="3365" applyFont="1" applyFill="1" applyBorder="1">
      <alignment/>
      <protection/>
    </xf>
    <xf numFmtId="0" fontId="1" fillId="0" borderId="0" xfId="136" applyFont="1" applyFill="1" applyBorder="1" applyAlignment="1">
      <alignment horizontal="center" vertical="center"/>
      <protection/>
    </xf>
    <xf numFmtId="0" fontId="1" fillId="0" borderId="0" xfId="136" applyFont="1" applyFill="1" applyBorder="1" applyAlignment="1">
      <alignment horizontal="center"/>
      <protection/>
    </xf>
    <xf numFmtId="0" fontId="73" fillId="0" borderId="0" xfId="136" applyFont="1" applyFill="1" applyBorder="1" applyAlignment="1">
      <alignment horizontal="center"/>
      <protection/>
    </xf>
    <xf numFmtId="0" fontId="1" fillId="59" borderId="0" xfId="3365" applyFont="1" applyFill="1" applyBorder="1" applyAlignment="1">
      <alignment horizontal="left"/>
      <protection/>
    </xf>
    <xf numFmtId="0" fontId="1" fillId="59" borderId="0" xfId="136" applyFont="1" applyFill="1" applyBorder="1" applyAlignment="1">
      <alignment horizontal="center" vertical="center"/>
      <protection/>
    </xf>
    <xf numFmtId="0" fontId="1" fillId="59" borderId="0" xfId="136" applyFont="1" applyFill="1" applyBorder="1" applyAlignment="1">
      <alignment horizontal="center"/>
      <protection/>
    </xf>
    <xf numFmtId="0" fontId="1" fillId="59" borderId="0" xfId="3365" applyFont="1" applyFill="1" applyAlignment="1">
      <alignment horizontal="left"/>
      <protection/>
    </xf>
    <xf numFmtId="0" fontId="68" fillId="59" borderId="0" xfId="3365" applyFont="1" applyFill="1" applyAlignment="1">
      <alignment horizontal="left"/>
      <protection/>
    </xf>
    <xf numFmtId="0" fontId="68" fillId="0" borderId="0" xfId="3365" applyFont="1" applyFill="1" applyAlignment="1">
      <alignment horizontal="left"/>
      <protection/>
    </xf>
    <xf numFmtId="0" fontId="60" fillId="59" borderId="0" xfId="3365" applyFont="1" applyFill="1">
      <alignment/>
      <protection/>
    </xf>
    <xf numFmtId="0" fontId="1" fillId="0" borderId="0" xfId="3365" applyFont="1" applyFill="1" applyAlignment="1">
      <alignment horizontal="left"/>
      <protection/>
    </xf>
    <xf numFmtId="0" fontId="1" fillId="59" borderId="0" xfId="3365" applyFont="1" applyFill="1">
      <alignment/>
      <protection/>
    </xf>
    <xf numFmtId="0" fontId="73" fillId="59" borderId="0" xfId="3365" applyFont="1" applyFill="1" applyAlignment="1">
      <alignment horizontal="center"/>
      <protection/>
    </xf>
    <xf numFmtId="0" fontId="60" fillId="0" borderId="0" xfId="3365" applyFont="1" applyFill="1">
      <alignment/>
      <protection/>
    </xf>
    <xf numFmtId="0" fontId="68" fillId="0" borderId="0" xfId="3365" applyFont="1" applyFill="1">
      <alignment/>
      <protection/>
    </xf>
    <xf numFmtId="0" fontId="70" fillId="0" borderId="0" xfId="3365" applyFont="1" applyFill="1">
      <alignment/>
      <protection/>
    </xf>
    <xf numFmtId="0" fontId="74" fillId="0" borderId="0" xfId="136" applyFont="1" applyFill="1">
      <alignment/>
      <protection/>
    </xf>
    <xf numFmtId="0" fontId="74" fillId="59" borderId="0" xfId="136" applyFont="1" applyFill="1">
      <alignment/>
      <protection/>
    </xf>
    <xf numFmtId="172" fontId="74" fillId="0" borderId="0" xfId="141" applyNumberFormat="1" applyFont="1" applyFill="1" applyAlignment="1">
      <alignment horizontal="right"/>
      <protection/>
    </xf>
    <xf numFmtId="0" fontId="101" fillId="59" borderId="0" xfId="136" applyFont="1" applyFill="1" applyAlignment="1">
      <alignment horizontal="right"/>
      <protection/>
    </xf>
    <xf numFmtId="0" fontId="101" fillId="59" borderId="0" xfId="136" applyFont="1" applyFill="1" applyAlignment="1">
      <alignment horizontal="left" indent="8"/>
      <protection/>
    </xf>
    <xf numFmtId="0" fontId="101" fillId="59" borderId="0" xfId="136" applyFont="1" applyFill="1" applyAlignment="1">
      <alignment horizontal="left" indent="5"/>
      <protection/>
    </xf>
    <xf numFmtId="0" fontId="74" fillId="59" borderId="0" xfId="136" applyFont="1" applyFill="1" applyAlignment="1">
      <alignment horizontal="left" indent="8"/>
      <protection/>
    </xf>
    <xf numFmtId="0" fontId="56" fillId="60" borderId="0" xfId="3365" applyFont="1" applyFill="1" applyAlignment="1">
      <alignment horizontal="right"/>
      <protection/>
    </xf>
    <xf numFmtId="0" fontId="57" fillId="60" borderId="0" xfId="3365" applyFont="1" applyFill="1">
      <alignment/>
      <protection/>
    </xf>
    <xf numFmtId="0" fontId="57" fillId="60" borderId="0" xfId="3365" applyFont="1" applyFill="1" applyAlignment="1">
      <alignment horizontal="centerContinuous" wrapText="1"/>
      <protection/>
    </xf>
    <xf numFmtId="0" fontId="56" fillId="60" borderId="0" xfId="3365" applyFont="1" applyFill="1" applyAlignment="1" applyProtection="1">
      <alignment horizontal="left" indent="5"/>
      <protection locked="0"/>
    </xf>
    <xf numFmtId="0" fontId="56" fillId="0" borderId="0" xfId="3365" applyFont="1" applyFill="1" applyAlignment="1" applyProtection="1" quotePrefix="1">
      <alignment horizontal="left" indent="2"/>
      <protection/>
    </xf>
    <xf numFmtId="0" fontId="56" fillId="60" borderId="0" xfId="3365" applyFont="1" applyFill="1">
      <alignment/>
      <protection/>
    </xf>
    <xf numFmtId="0" fontId="102" fillId="60" borderId="0" xfId="3365" applyFont="1" applyFill="1" applyAlignment="1">
      <alignment wrapText="1"/>
      <protection/>
    </xf>
    <xf numFmtId="0" fontId="74" fillId="60" borderId="0" xfId="137" applyFont="1" applyFill="1" applyBorder="1" applyAlignment="1" applyProtection="1">
      <alignment horizontal="left" wrapText="1"/>
      <protection/>
    </xf>
    <xf numFmtId="0" fontId="102" fillId="60" borderId="0" xfId="3365" applyFont="1" applyFill="1" applyAlignment="1">
      <alignment/>
      <protection/>
    </xf>
    <xf numFmtId="0" fontId="102" fillId="60" borderId="0" xfId="132" applyFont="1" applyFill="1" applyAlignment="1">
      <alignment horizontal="center"/>
      <protection/>
    </xf>
    <xf numFmtId="0" fontId="102" fillId="60" borderId="0" xfId="3365" applyFont="1" applyFill="1" applyAlignment="1">
      <alignment horizontal="left"/>
      <protection/>
    </xf>
    <xf numFmtId="174" fontId="102" fillId="60" borderId="0" xfId="132" applyNumberFormat="1" applyFont="1" applyFill="1" applyAlignment="1">
      <alignment horizontal="center"/>
      <protection/>
    </xf>
    <xf numFmtId="14" fontId="102" fillId="60" borderId="0" xfId="132" applyNumberFormat="1" applyFont="1" applyFill="1" applyAlignment="1">
      <alignment horizontal="center"/>
      <protection/>
    </xf>
    <xf numFmtId="171" fontId="102" fillId="60" borderId="0" xfId="132" applyNumberFormat="1" applyFont="1" applyFill="1" applyBorder="1" applyAlignment="1">
      <alignment horizontal="right"/>
      <protection/>
    </xf>
    <xf numFmtId="175" fontId="102" fillId="60" borderId="0" xfId="140" applyNumberFormat="1" applyFont="1" applyFill="1" applyAlignment="1" quotePrefix="1">
      <alignment horizontal="center"/>
    </xf>
    <xf numFmtId="176" fontId="102" fillId="60" borderId="0" xfId="132" applyNumberFormat="1" applyFont="1" applyFill="1" applyAlignment="1">
      <alignment horizontal="right"/>
      <protection/>
    </xf>
    <xf numFmtId="0" fontId="102" fillId="60" borderId="0" xfId="132" applyFont="1" applyFill="1" applyAlignment="1">
      <alignment horizontal="left"/>
      <protection/>
    </xf>
    <xf numFmtId="0" fontId="102" fillId="60" borderId="0" xfId="3365" applyFont="1" applyFill="1" applyAlignment="1">
      <alignment horizontal="center"/>
      <protection/>
    </xf>
    <xf numFmtId="174" fontId="102" fillId="60" borderId="0" xfId="3365" applyNumberFormat="1" applyFont="1" applyFill="1" applyAlignment="1">
      <alignment horizontal="center"/>
      <protection/>
    </xf>
    <xf numFmtId="14" fontId="102" fillId="60" borderId="0" xfId="3365" applyNumberFormat="1" applyFont="1" applyFill="1" applyAlignment="1">
      <alignment horizontal="center"/>
      <protection/>
    </xf>
    <xf numFmtId="171" fontId="102" fillId="60" borderId="0" xfId="3365" applyNumberFormat="1" applyFont="1" applyFill="1" applyBorder="1" applyAlignment="1">
      <alignment horizontal="right"/>
      <protection/>
    </xf>
    <xf numFmtId="177" fontId="102" fillId="60" borderId="0" xfId="3365" applyNumberFormat="1" applyFont="1" applyFill="1" applyAlignment="1">
      <alignment horizontal="right"/>
      <protection/>
    </xf>
    <xf numFmtId="0" fontId="105" fillId="60" borderId="0" xfId="3365" applyFont="1" applyFill="1" applyAlignment="1">
      <alignment horizontal="left"/>
      <protection/>
    </xf>
    <xf numFmtId="171" fontId="102" fillId="60" borderId="0" xfId="3365" applyNumberFormat="1" applyFont="1" applyFill="1" applyAlignment="1">
      <alignment horizontal="right"/>
      <protection/>
    </xf>
    <xf numFmtId="169" fontId="102" fillId="60" borderId="0" xfId="3365" applyNumberFormat="1" applyFont="1" applyFill="1" applyAlignment="1">
      <alignment horizontal="right"/>
      <protection/>
    </xf>
    <xf numFmtId="175" fontId="102" fillId="60" borderId="0" xfId="140" applyNumberFormat="1" applyFont="1" applyFill="1" applyAlignment="1">
      <alignment horizontal="center"/>
    </xf>
    <xf numFmtId="0" fontId="60" fillId="0" borderId="0" xfId="3365" applyFont="1" applyFill="1" applyAlignment="1">
      <alignment horizontal="center"/>
      <protection/>
    </xf>
    <xf numFmtId="0" fontId="101" fillId="0" borderId="0" xfId="3365" applyFont="1" applyFill="1" applyAlignment="1">
      <alignment horizontal="center"/>
      <protection/>
    </xf>
    <xf numFmtId="0" fontId="82" fillId="60" borderId="0" xfId="143" applyFont="1" applyFill="1" applyAlignment="1" applyProtection="1">
      <alignment/>
      <protection/>
    </xf>
    <xf numFmtId="0" fontId="82" fillId="60" borderId="0" xfId="143" applyFont="1" applyFill="1" applyAlignment="1" applyProtection="1">
      <alignment horizontal="left"/>
      <protection/>
    </xf>
    <xf numFmtId="0" fontId="102" fillId="0" borderId="0" xfId="3365" applyFont="1" applyAlignment="1">
      <alignment wrapText="1"/>
      <protection/>
    </xf>
    <xf numFmtId="0" fontId="74" fillId="60" borderId="0" xfId="137" applyFont="1" applyFill="1" applyBorder="1" applyAlignment="1" applyProtection="1">
      <alignment horizontal="left"/>
      <protection/>
    </xf>
    <xf numFmtId="0" fontId="101" fillId="60" borderId="0" xfId="3365" applyFont="1" applyFill="1" applyAlignment="1">
      <alignment horizontal="center"/>
      <protection/>
    </xf>
    <xf numFmtId="0" fontId="60" fillId="60" borderId="0" xfId="3365" applyFont="1" applyFill="1" applyAlignment="1">
      <alignment horizontal="center"/>
      <protection/>
    </xf>
    <xf numFmtId="0" fontId="3" fillId="60" borderId="0" xfId="3365" applyFont="1" applyFill="1">
      <alignment/>
      <protection/>
    </xf>
    <xf numFmtId="0" fontId="75" fillId="60" borderId="0" xfId="3365" applyFont="1" applyFill="1" applyAlignment="1">
      <alignment horizontal="center"/>
      <protection/>
    </xf>
    <xf numFmtId="0" fontId="1" fillId="60" borderId="0" xfId="136" applyFont="1" applyFill="1">
      <alignment/>
      <protection/>
    </xf>
    <xf numFmtId="172" fontId="1" fillId="60" borderId="0" xfId="141" applyNumberFormat="1" applyFont="1" applyFill="1" applyAlignment="1">
      <alignment horizontal="left"/>
      <protection/>
    </xf>
    <xf numFmtId="0" fontId="75" fillId="60" borderId="0" xfId="136" applyFont="1" applyFill="1" applyAlignment="1">
      <alignment horizontal="right"/>
      <protection/>
    </xf>
    <xf numFmtId="0" fontId="75" fillId="60" borderId="0" xfId="136" applyFont="1" applyFill="1" applyAlignment="1">
      <alignment horizontal="left" indent="8"/>
      <protection/>
    </xf>
    <xf numFmtId="0" fontId="75" fillId="60" borderId="0" xfId="136" applyFont="1" applyFill="1" applyAlignment="1">
      <alignment horizontal="left" indent="5"/>
      <protection/>
    </xf>
    <xf numFmtId="0" fontId="75" fillId="60" borderId="0" xfId="136" applyFont="1" applyFill="1" applyAlignment="1">
      <alignment horizontal="left"/>
      <protection/>
    </xf>
    <xf numFmtId="0" fontId="76" fillId="60" borderId="0" xfId="136" applyFont="1" applyFill="1" applyAlignment="1">
      <alignment horizontal="left" indent="9"/>
      <protection/>
    </xf>
    <xf numFmtId="0" fontId="107" fillId="0" borderId="0" xfId="135" applyFont="1">
      <alignment/>
      <protection/>
    </xf>
    <xf numFmtId="0" fontId="1" fillId="0" borderId="0" xfId="135" quotePrefix="1">
      <alignment/>
      <protection/>
    </xf>
    <xf numFmtId="15" fontId="1" fillId="0" borderId="0" xfId="135" applyNumberFormat="1">
      <alignment/>
      <protection/>
    </xf>
    <xf numFmtId="43" fontId="0" fillId="0" borderId="0" xfId="140" applyFont="1"/>
    <xf numFmtId="43" fontId="107" fillId="0" borderId="23" xfId="135" applyNumberFormat="1" applyFont="1" applyBorder="1">
      <alignment/>
      <protection/>
    </xf>
    <xf numFmtId="43" fontId="107" fillId="0" borderId="0" xfId="135" applyNumberFormat="1" applyFont="1">
      <alignment/>
      <protection/>
    </xf>
    <xf numFmtId="0" fontId="108" fillId="0" borderId="0" xfId="135" applyFont="1">
      <alignment/>
      <protection/>
    </xf>
    <xf numFmtId="185" fontId="107" fillId="0" borderId="0" xfId="135" applyNumberFormat="1" applyFont="1">
      <alignment/>
      <protection/>
    </xf>
    <xf numFmtId="184" fontId="107" fillId="0" borderId="0" xfId="3415" applyNumberFormat="1" applyFont="1"/>
    <xf numFmtId="0" fontId="110" fillId="0" borderId="0" xfId="135" applyFont="1">
      <alignment/>
      <protection/>
    </xf>
    <xf numFmtId="0" fontId="108" fillId="45" borderId="0" xfId="135" applyFont="1" applyFill="1" applyAlignment="1">
      <alignment horizontal="center" wrapText="1"/>
      <protection/>
    </xf>
    <xf numFmtId="185" fontId="108" fillId="0" borderId="0" xfId="135" applyNumberFormat="1" applyFont="1">
      <alignment/>
      <protection/>
    </xf>
    <xf numFmtId="0" fontId="111" fillId="0" borderId="0" xfId="135" applyFont="1">
      <alignment/>
      <protection/>
    </xf>
    <xf numFmtId="185" fontId="108" fillId="0" borderId="0" xfId="3414" applyNumberFormat="1" applyFont="1"/>
    <xf numFmtId="43" fontId="107" fillId="0" borderId="0" xfId="140" applyFont="1"/>
    <xf numFmtId="0" fontId="107" fillId="55" borderId="0" xfId="135" applyFont="1" applyFill="1">
      <alignment/>
      <protection/>
    </xf>
    <xf numFmtId="43" fontId="107" fillId="55" borderId="0" xfId="677" applyFont="1" applyFill="1"/>
    <xf numFmtId="0" fontId="108" fillId="0" borderId="0" xfId="132" applyFont="1">
      <alignment/>
      <protection/>
    </xf>
    <xf numFmtId="43" fontId="107" fillId="0" borderId="24" xfId="135" applyNumberFormat="1" applyFont="1" applyBorder="1">
      <alignment/>
      <protection/>
    </xf>
    <xf numFmtId="0" fontId="107" fillId="0" borderId="0" xfId="135" applyFont="1" applyAlignment="1">
      <alignment vertical="center"/>
      <protection/>
    </xf>
    <xf numFmtId="10" fontId="107" fillId="0" borderId="0" xfId="135" applyNumberFormat="1" applyFont="1">
      <alignment/>
      <protection/>
    </xf>
    <xf numFmtId="0" fontId="109" fillId="0" borderId="0" xfId="135" applyFont="1" applyAlignment="1">
      <alignment vertical="center"/>
      <protection/>
    </xf>
    <xf numFmtId="43" fontId="8" fillId="0" borderId="0" xfId="18" applyFont="1" applyFill="1" applyBorder="1" applyAlignment="1">
      <alignment horizontal="center" vertical="center" wrapText="1"/>
    </xf>
    <xf numFmtId="0" fontId="112" fillId="0" borderId="0"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4" fillId="61" borderId="0" xfId="136" applyFont="1" applyFill="1" applyBorder="1" applyAlignment="1">
      <alignment horizontal="left" indent="9"/>
      <protection/>
    </xf>
    <xf numFmtId="0" fontId="1" fillId="0" borderId="0" xfId="0" applyFont="1" applyFill="1" applyBorder="1"/>
    <xf numFmtId="0" fontId="117" fillId="61" borderId="0" xfId="0" applyFont="1" applyFill="1" applyBorder="1"/>
    <xf numFmtId="0" fontId="114" fillId="61" borderId="0" xfId="136" applyFont="1" applyFill="1" applyBorder="1" applyAlignment="1" applyProtection="1">
      <alignment horizontal="left" indent="9"/>
      <protection/>
    </xf>
    <xf numFmtId="0" fontId="131" fillId="61" borderId="0" xfId="136" applyFont="1" applyFill="1" applyBorder="1" applyAlignment="1" applyProtection="1">
      <alignment horizontal="left" indent="9"/>
      <protection/>
    </xf>
    <xf numFmtId="0" fontId="75" fillId="61" borderId="0" xfId="136" applyFont="1" applyFill="1" applyBorder="1" applyAlignment="1" applyProtection="1">
      <alignment horizontal="left"/>
      <protection/>
    </xf>
    <xf numFmtId="0" fontId="1" fillId="61" borderId="0" xfId="136" applyFont="1" applyFill="1" applyBorder="1" applyProtection="1">
      <alignment/>
      <protection/>
    </xf>
    <xf numFmtId="0" fontId="75" fillId="61" borderId="0" xfId="136" applyFont="1" applyFill="1" applyBorder="1" applyAlignment="1" applyProtection="1">
      <alignment/>
      <protection/>
    </xf>
    <xf numFmtId="0" fontId="121" fillId="0" borderId="0" xfId="137" applyFont="1" applyFill="1" applyBorder="1" applyAlignment="1" applyProtection="1">
      <alignment horizontal="center"/>
      <protection/>
    </xf>
    <xf numFmtId="0" fontId="75" fillId="61" borderId="0" xfId="136" applyFont="1" applyFill="1" applyBorder="1" applyAlignment="1" applyProtection="1">
      <alignment horizontal="left" indent="12"/>
      <protection/>
    </xf>
    <xf numFmtId="0" fontId="100" fillId="61" borderId="0" xfId="136" applyFont="1" applyFill="1" applyBorder="1" applyAlignment="1" applyProtection="1">
      <alignment horizontal="left" indent="12"/>
      <protection/>
    </xf>
    <xf numFmtId="181" fontId="1" fillId="61" borderId="0" xfId="141" applyNumberFormat="1" applyFont="1" applyFill="1" applyBorder="1" applyAlignment="1" applyProtection="1">
      <alignment horizontal="left"/>
      <protection/>
    </xf>
    <xf numFmtId="0" fontId="1" fillId="61" borderId="0" xfId="136" applyFont="1" applyFill="1" applyBorder="1" applyAlignment="1" applyProtection="1">
      <alignment/>
      <protection/>
    </xf>
    <xf numFmtId="0" fontId="1" fillId="61" borderId="0" xfId="136" applyFont="1" applyFill="1" applyBorder="1" applyAlignment="1" applyProtection="1">
      <alignment horizontal="right"/>
      <protection/>
    </xf>
    <xf numFmtId="0" fontId="1" fillId="61" borderId="0" xfId="141" applyFont="1" applyFill="1" applyBorder="1" applyAlignment="1" applyProtection="1">
      <alignment horizontal="left"/>
      <protection/>
    </xf>
    <xf numFmtId="0" fontId="73" fillId="61" borderId="0" xfId="136" applyFont="1" applyFill="1" applyBorder="1" applyProtection="1">
      <alignment/>
      <protection/>
    </xf>
    <xf numFmtId="0" fontId="116" fillId="62" borderId="0" xfId="136" applyFont="1" applyFill="1" applyBorder="1" applyProtection="1">
      <alignment/>
      <protection/>
    </xf>
    <xf numFmtId="0" fontId="132" fillId="62" borderId="0" xfId="136" applyFont="1" applyFill="1" applyBorder="1" applyProtection="1">
      <alignment/>
      <protection/>
    </xf>
    <xf numFmtId="0" fontId="123" fillId="62" borderId="0" xfId="136" applyFont="1" applyFill="1" applyBorder="1" applyProtection="1">
      <alignment/>
      <protection/>
    </xf>
    <xf numFmtId="0" fontId="1" fillId="62" borderId="0" xfId="136" applyFont="1" applyFill="1" applyBorder="1" applyAlignment="1" applyProtection="1">
      <alignment/>
      <protection/>
    </xf>
    <xf numFmtId="0" fontId="1" fillId="62" borderId="0" xfId="136" applyFont="1" applyFill="1" applyBorder="1" applyProtection="1">
      <alignment/>
      <protection/>
    </xf>
    <xf numFmtId="0" fontId="1" fillId="62" borderId="0" xfId="136" applyFont="1" applyFill="1" applyBorder="1" applyAlignment="1" applyProtection="1">
      <alignment horizontal="right"/>
      <protection/>
    </xf>
    <xf numFmtId="0" fontId="1" fillId="61" borderId="0" xfId="141" applyFont="1" applyFill="1" applyBorder="1" applyProtection="1">
      <alignment/>
      <protection/>
    </xf>
    <xf numFmtId="0" fontId="1" fillId="61" borderId="0" xfId="140" applyNumberFormat="1" applyFont="1" applyFill="1" applyBorder="1" applyAlignment="1" applyProtection="1">
      <alignment/>
      <protection/>
    </xf>
    <xf numFmtId="0" fontId="1" fillId="0" borderId="0" xfId="136" applyFont="1" applyFill="1" applyBorder="1" applyAlignment="1" applyProtection="1">
      <alignment horizontal="center"/>
      <protection/>
    </xf>
    <xf numFmtId="0" fontId="1" fillId="61" borderId="0" xfId="136" applyFont="1" applyFill="1" applyBorder="1" applyAlignment="1" applyProtection="1">
      <alignment horizontal="left"/>
      <protection/>
    </xf>
    <xf numFmtId="0" fontId="116" fillId="62" borderId="0" xfId="141" applyFont="1" applyFill="1" applyBorder="1" applyProtection="1">
      <alignment/>
      <protection/>
    </xf>
    <xf numFmtId="0" fontId="132" fillId="62" borderId="0" xfId="141" applyFont="1" applyFill="1" applyBorder="1" applyProtection="1">
      <alignment/>
      <protection/>
    </xf>
    <xf numFmtId="0" fontId="123" fillId="62" borderId="0" xfId="141" applyFont="1" applyFill="1" applyBorder="1" applyProtection="1">
      <alignment/>
      <protection/>
    </xf>
    <xf numFmtId="0" fontId="1" fillId="62" borderId="0" xfId="141" applyFont="1" applyFill="1" applyBorder="1" applyAlignment="1" applyProtection="1">
      <alignment/>
      <protection/>
    </xf>
    <xf numFmtId="0" fontId="1" fillId="62" borderId="0" xfId="141" applyFont="1" applyFill="1" applyBorder="1" applyProtection="1">
      <alignment/>
      <protection/>
    </xf>
    <xf numFmtId="0" fontId="1" fillId="62" borderId="0" xfId="141" applyFont="1" applyFill="1" applyBorder="1" applyAlignment="1" applyProtection="1">
      <alignment horizontal="right"/>
      <protection/>
    </xf>
    <xf numFmtId="0" fontId="68" fillId="61" borderId="0" xfId="137" applyFont="1" applyFill="1" applyBorder="1" applyAlignment="1" applyProtection="1">
      <alignment horizontal="left"/>
      <protection/>
    </xf>
    <xf numFmtId="0" fontId="71" fillId="61" borderId="0" xfId="141" applyFont="1" applyFill="1" applyBorder="1" applyAlignment="1" applyProtection="1">
      <alignment vertical="top" wrapText="1"/>
      <protection/>
    </xf>
    <xf numFmtId="0" fontId="1" fillId="61" borderId="0" xfId="141" applyFont="1" applyFill="1" applyBorder="1" applyAlignment="1" applyProtection="1">
      <alignment vertical="top" wrapText="1"/>
      <protection/>
    </xf>
    <xf numFmtId="0" fontId="121" fillId="61" borderId="0" xfId="137" applyFont="1" applyFill="1" applyBorder="1" applyAlignment="1" applyProtection="1">
      <alignment horizontal="left"/>
      <protection/>
    </xf>
    <xf numFmtId="0" fontId="133" fillId="61" borderId="0" xfId="137" applyFont="1" applyFill="1" applyBorder="1" applyAlignment="1" applyProtection="1">
      <alignment horizontal="left"/>
      <protection/>
    </xf>
    <xf numFmtId="0" fontId="121" fillId="0" borderId="0" xfId="137" applyFont="1" applyFill="1" applyBorder="1" applyAlignment="1" applyProtection="1">
      <alignment horizontal="left"/>
      <protection/>
    </xf>
    <xf numFmtId="0" fontId="60" fillId="61" borderId="0" xfId="137" applyFont="1" applyFill="1" applyBorder="1" applyAlignment="1" applyProtection="1">
      <alignment horizontal="left" indent="2"/>
      <protection/>
    </xf>
    <xf numFmtId="0" fontId="68" fillId="61" borderId="0" xfId="137" applyFont="1" applyFill="1" applyBorder="1" applyAlignment="1" applyProtection="1">
      <alignment horizontal="left" indent="2"/>
      <protection/>
    </xf>
    <xf numFmtId="0" fontId="124" fillId="61" borderId="0" xfId="137" applyFont="1" applyFill="1" applyBorder="1" applyAlignment="1" applyProtection="1">
      <alignment horizontal="center"/>
      <protection/>
    </xf>
    <xf numFmtId="0" fontId="124" fillId="61" borderId="0" xfId="140" applyNumberFormat="1" applyFont="1" applyFill="1" applyBorder="1" applyAlignment="1" applyProtection="1">
      <alignment horizontal="center"/>
      <protection/>
    </xf>
    <xf numFmtId="0" fontId="68" fillId="61" borderId="0" xfId="3375" applyFont="1" applyFill="1" applyBorder="1" applyAlignment="1" applyProtection="1">
      <alignment horizontal="left"/>
      <protection/>
    </xf>
    <xf numFmtId="0" fontId="73" fillId="0" borderId="0" xfId="136" applyFont="1" applyFill="1" applyBorder="1" applyProtection="1">
      <alignment/>
      <protection/>
    </xf>
    <xf numFmtId="0" fontId="121" fillId="61" borderId="0" xfId="139" applyNumberFormat="1" applyFont="1" applyFill="1" applyBorder="1" applyAlignment="1" applyProtection="1">
      <alignment horizontal="right" indent="1"/>
      <protection/>
    </xf>
    <xf numFmtId="0" fontId="121" fillId="61" borderId="0" xfId="137" applyFont="1" applyFill="1" applyBorder="1" applyAlignment="1" applyProtection="1">
      <alignment horizontal="center"/>
      <protection/>
    </xf>
    <xf numFmtId="180" fontId="121" fillId="61" borderId="0" xfId="139" applyNumberFormat="1" applyFont="1" applyFill="1" applyBorder="1" applyAlignment="1" applyProtection="1">
      <alignment/>
      <protection/>
    </xf>
    <xf numFmtId="0" fontId="124" fillId="61" borderId="0" xfId="139" applyNumberFormat="1" applyFont="1" applyFill="1" applyBorder="1" applyAlignment="1" applyProtection="1">
      <alignment horizontal="right" indent="1"/>
      <protection/>
    </xf>
    <xf numFmtId="0" fontId="124" fillId="61" borderId="0" xfId="139" applyNumberFormat="1" applyFont="1" applyFill="1" applyBorder="1" applyAlignment="1" applyProtection="1">
      <alignment horizontal="center"/>
      <protection/>
    </xf>
    <xf numFmtId="0" fontId="124" fillId="61" borderId="0" xfId="3375" applyFont="1" applyFill="1" applyBorder="1" applyAlignment="1" applyProtection="1">
      <alignment horizontal="center"/>
      <protection/>
    </xf>
    <xf numFmtId="0" fontId="134" fillId="61" borderId="0" xfId="3375" applyFont="1" applyFill="1" applyBorder="1" applyAlignment="1" applyProtection="1">
      <alignment horizontal="center"/>
      <protection/>
    </xf>
    <xf numFmtId="0" fontId="124" fillId="61" borderId="0" xfId="140" applyNumberFormat="1" applyFont="1" applyFill="1" applyBorder="1" applyAlignment="1" applyProtection="1">
      <alignment/>
      <protection/>
    </xf>
    <xf numFmtId="0" fontId="124" fillId="61" borderId="0" xfId="140" applyNumberFormat="1" applyFont="1" applyFill="1" applyBorder="1" applyAlignment="1" applyProtection="1">
      <alignment horizontal="right"/>
      <protection/>
    </xf>
    <xf numFmtId="0" fontId="121" fillId="61" borderId="0" xfId="139" applyNumberFormat="1" applyFont="1" applyFill="1" applyBorder="1" applyAlignment="1" applyProtection="1">
      <alignment horizontal="right"/>
      <protection/>
    </xf>
    <xf numFmtId="0" fontId="124" fillId="61" borderId="0" xfId="137" applyFont="1" applyFill="1" applyBorder="1" applyAlignment="1" applyProtection="1">
      <alignment horizontal="left" indent="2"/>
      <protection/>
    </xf>
    <xf numFmtId="0" fontId="134" fillId="61" borderId="0" xfId="137" applyFont="1" applyFill="1" applyBorder="1" applyAlignment="1" applyProtection="1">
      <alignment horizontal="left" indent="2"/>
      <protection/>
    </xf>
    <xf numFmtId="0" fontId="124" fillId="61" borderId="0" xfId="139" applyNumberFormat="1" applyFont="1" applyFill="1" applyBorder="1" applyAlignment="1" applyProtection="1">
      <alignment horizontal="right" indent="2"/>
      <protection/>
    </xf>
    <xf numFmtId="180" fontId="124" fillId="61" borderId="23" xfId="139" applyNumberFormat="1" applyFont="1" applyFill="1" applyBorder="1" applyAlignment="1" applyProtection="1">
      <alignment/>
      <protection/>
    </xf>
    <xf numFmtId="0" fontId="124" fillId="61" borderId="0" xfId="139" applyNumberFormat="1" applyFont="1" applyFill="1" applyBorder="1" applyAlignment="1" applyProtection="1">
      <alignment horizontal="right"/>
      <protection/>
    </xf>
    <xf numFmtId="0" fontId="124" fillId="61" borderId="0" xfId="3409" applyNumberFormat="1" applyFont="1" applyFill="1" applyBorder="1" applyAlignment="1" applyProtection="1">
      <alignment horizontal="right" indent="2"/>
      <protection/>
    </xf>
    <xf numFmtId="0" fontId="124" fillId="61" borderId="0" xfId="139" applyNumberFormat="1" applyFont="1" applyFill="1" applyBorder="1" applyAlignment="1" applyProtection="1">
      <alignment/>
      <protection/>
    </xf>
    <xf numFmtId="0" fontId="72" fillId="61" borderId="0" xfId="136" applyFont="1" applyFill="1" applyBorder="1" applyAlignment="1" applyProtection="1">
      <alignment vertical="top" wrapText="1"/>
      <protection/>
    </xf>
    <xf numFmtId="0" fontId="71" fillId="61" borderId="0" xfId="136" applyFont="1" applyFill="1" applyBorder="1" applyAlignment="1" applyProtection="1">
      <alignment vertical="top" wrapText="1"/>
      <protection/>
    </xf>
    <xf numFmtId="0" fontId="1" fillId="61" borderId="0" xfId="136" applyFont="1" applyFill="1" applyBorder="1" applyAlignment="1" applyProtection="1">
      <alignment vertical="top" wrapText="1"/>
      <protection/>
    </xf>
    <xf numFmtId="0" fontId="117" fillId="61" borderId="0" xfId="141" applyFont="1" applyFill="1" applyBorder="1" applyProtection="1">
      <alignment/>
      <protection/>
    </xf>
    <xf numFmtId="0" fontId="117" fillId="61" borderId="0" xfId="141" applyFont="1" applyFill="1" applyBorder="1" applyAlignment="1" applyProtection="1">
      <alignment horizontal="left" indent="7"/>
      <protection/>
    </xf>
    <xf numFmtId="0" fontId="135" fillId="61" borderId="0" xfId="141" applyFont="1" applyFill="1" applyBorder="1" applyProtection="1">
      <alignment/>
      <protection/>
    </xf>
    <xf numFmtId="0" fontId="117" fillId="61" borderId="0" xfId="141" applyFont="1" applyFill="1" applyBorder="1" applyAlignment="1" applyProtection="1">
      <alignment horizontal="left" indent="5"/>
      <protection/>
    </xf>
    <xf numFmtId="0" fontId="118" fillId="61" borderId="0" xfId="141" applyFont="1" applyFill="1" applyBorder="1" applyAlignment="1" applyProtection="1">
      <alignment horizontal="center" wrapText="1"/>
      <protection/>
    </xf>
    <xf numFmtId="0" fontId="118" fillId="61" borderId="0" xfId="141" applyFont="1" applyFill="1" applyBorder="1" applyAlignment="1" applyProtection="1">
      <alignment horizontal="center"/>
      <protection/>
    </xf>
    <xf numFmtId="0" fontId="117" fillId="61" borderId="0" xfId="141" applyFont="1" applyFill="1" applyBorder="1" applyAlignment="1" applyProtection="1">
      <alignment/>
      <protection/>
    </xf>
    <xf numFmtId="0" fontId="118" fillId="61" borderId="0" xfId="141" applyFont="1" applyFill="1" applyBorder="1" applyProtection="1">
      <alignment/>
      <protection/>
    </xf>
    <xf numFmtId="0" fontId="117" fillId="61" borderId="0" xfId="141" applyFont="1" applyFill="1" applyBorder="1" applyAlignment="1" applyProtection="1">
      <alignment horizontal="right"/>
      <protection/>
    </xf>
    <xf numFmtId="0" fontId="121" fillId="61" borderId="0" xfId="137" applyFont="1" applyFill="1" applyBorder="1" applyAlignment="1" applyProtection="1">
      <alignment horizontal="right"/>
      <protection/>
    </xf>
    <xf numFmtId="0" fontId="124" fillId="61" borderId="0" xfId="137" applyFont="1" applyFill="1" applyBorder="1" applyAlignment="1" applyProtection="1">
      <alignment horizontal="right"/>
      <protection/>
    </xf>
    <xf numFmtId="0" fontId="1" fillId="61" borderId="0" xfId="738" applyFont="1" applyFill="1" applyBorder="1" applyProtection="1">
      <alignment/>
      <protection/>
    </xf>
    <xf numFmtId="0" fontId="73" fillId="61" borderId="0" xfId="738" applyFont="1" applyFill="1" applyBorder="1" applyProtection="1">
      <alignment/>
      <protection/>
    </xf>
    <xf numFmtId="0" fontId="121" fillId="61" borderId="0" xfId="3375" applyFont="1" applyFill="1" applyBorder="1" applyAlignment="1" applyProtection="1">
      <alignment horizontal="right"/>
      <protection/>
    </xf>
    <xf numFmtId="180" fontId="121" fillId="61" borderId="0" xfId="140" applyNumberFormat="1" applyFont="1" applyFill="1" applyBorder="1" applyAlignment="1" applyProtection="1">
      <alignment/>
      <protection/>
    </xf>
    <xf numFmtId="0" fontId="121" fillId="61" borderId="0" xfId="140" applyNumberFormat="1" applyFont="1" applyFill="1" applyBorder="1" applyAlignment="1" applyProtection="1">
      <alignment horizontal="right"/>
      <protection/>
    </xf>
    <xf numFmtId="0" fontId="124" fillId="61" borderId="0" xfId="3375" applyFont="1" applyFill="1" applyBorder="1" applyAlignment="1" applyProtection="1">
      <alignment horizontal="left" indent="2"/>
      <protection/>
    </xf>
    <xf numFmtId="0" fontId="134" fillId="61" borderId="0" xfId="3375" applyFont="1" applyFill="1" applyBorder="1" applyAlignment="1" applyProtection="1">
      <alignment horizontal="left" indent="2"/>
      <protection/>
    </xf>
    <xf numFmtId="0" fontId="124" fillId="61" borderId="0" xfId="140" applyNumberFormat="1" applyFont="1" applyFill="1" applyBorder="1" applyAlignment="1" applyProtection="1">
      <alignment horizontal="right" indent="2"/>
      <protection/>
    </xf>
    <xf numFmtId="0" fontId="124" fillId="61" borderId="0" xfId="3375" applyFont="1" applyFill="1" applyBorder="1" applyAlignment="1" applyProtection="1">
      <alignment horizontal="right"/>
      <protection/>
    </xf>
    <xf numFmtId="0" fontId="1" fillId="61" borderId="0" xfId="139" applyNumberFormat="1" applyFont="1" applyFill="1" applyBorder="1" applyAlignment="1" applyProtection="1">
      <alignment/>
      <protection/>
    </xf>
    <xf numFmtId="0" fontId="73" fillId="61" borderId="0" xfId="139" applyNumberFormat="1" applyFont="1" applyFill="1" applyBorder="1" applyAlignment="1" applyProtection="1">
      <alignment/>
      <protection/>
    </xf>
    <xf numFmtId="0" fontId="121" fillId="61" borderId="0" xfId="3376" applyFont="1" applyFill="1" applyBorder="1" applyAlignment="1" applyProtection="1">
      <alignment horizontal="right"/>
      <protection/>
    </xf>
    <xf numFmtId="0" fontId="124" fillId="61" borderId="0" xfId="3376" applyFont="1" applyFill="1" applyBorder="1" applyAlignment="1" applyProtection="1">
      <alignment horizontal="left" indent="2"/>
      <protection/>
    </xf>
    <xf numFmtId="0" fontId="134" fillId="61" borderId="0" xfId="3376" applyFont="1" applyFill="1" applyBorder="1" applyAlignment="1" applyProtection="1">
      <alignment horizontal="left" indent="2"/>
      <protection/>
    </xf>
    <xf numFmtId="0" fontId="124" fillId="61" borderId="0" xfId="3376" applyFont="1" applyFill="1" applyBorder="1" applyAlignment="1" applyProtection="1">
      <alignment horizontal="right"/>
      <protection/>
    </xf>
    <xf numFmtId="0" fontId="124" fillId="61" borderId="0" xfId="3409" applyNumberFormat="1" applyFont="1" applyFill="1" applyBorder="1" applyAlignment="1" applyProtection="1">
      <alignment horizontal="right" indent="1"/>
      <protection/>
    </xf>
    <xf numFmtId="0" fontId="73" fillId="61" borderId="0" xfId="141" applyFont="1" applyFill="1" applyBorder="1" applyProtection="1">
      <alignment/>
      <protection/>
    </xf>
    <xf numFmtId="0" fontId="1" fillId="61" borderId="0" xfId="141" applyFont="1" applyFill="1" applyBorder="1" applyAlignment="1" applyProtection="1">
      <alignment/>
      <protection/>
    </xf>
    <xf numFmtId="0" fontId="1" fillId="61" borderId="0" xfId="141" applyFont="1" applyFill="1" applyBorder="1" applyAlignment="1" applyProtection="1">
      <alignment horizontal="right"/>
      <protection/>
    </xf>
    <xf numFmtId="0" fontId="121" fillId="61" borderId="0" xfId="137" applyFont="1" applyFill="1" applyBorder="1" applyAlignment="1" applyProtection="1">
      <alignment/>
      <protection/>
    </xf>
    <xf numFmtId="0" fontId="121" fillId="61" borderId="0" xfId="140" applyNumberFormat="1" applyFont="1" applyFill="1" applyBorder="1" applyAlignment="1" applyProtection="1">
      <alignment/>
      <protection/>
    </xf>
    <xf numFmtId="0" fontId="124" fillId="61" borderId="0" xfId="137" applyFont="1" applyFill="1" applyBorder="1" applyAlignment="1" applyProtection="1">
      <alignment/>
      <protection/>
    </xf>
    <xf numFmtId="0" fontId="121" fillId="61" borderId="0" xfId="3375" applyFont="1" applyFill="1" applyBorder="1" applyAlignment="1" applyProtection="1">
      <alignment horizontal="left"/>
      <protection/>
    </xf>
    <xf numFmtId="0" fontId="133" fillId="61" borderId="0" xfId="3375" applyFont="1" applyFill="1" applyBorder="1" applyAlignment="1" applyProtection="1">
      <alignment horizontal="left"/>
      <protection/>
    </xf>
    <xf numFmtId="0" fontId="121" fillId="61" borderId="0" xfId="139" applyNumberFormat="1" applyFont="1" applyFill="1" applyBorder="1" applyAlignment="1" applyProtection="1">
      <alignment/>
      <protection/>
    </xf>
    <xf numFmtId="0" fontId="124" fillId="61" borderId="0" xfId="142" applyNumberFormat="1" applyFont="1" applyFill="1" applyBorder="1" applyAlignment="1" applyProtection="1">
      <alignment horizontal="right" indent="1"/>
      <protection/>
    </xf>
    <xf numFmtId="0" fontId="124" fillId="61" borderId="0" xfId="3375" applyFont="1" applyFill="1" applyBorder="1" applyAlignment="1" applyProtection="1">
      <alignment/>
      <protection/>
    </xf>
    <xf numFmtId="0" fontId="1" fillId="61" borderId="0" xfId="3375" applyFont="1" applyFill="1" applyBorder="1" applyAlignment="1" applyProtection="1">
      <alignment horizontal="left"/>
      <protection/>
    </xf>
    <xf numFmtId="0" fontId="73" fillId="61" borderId="0" xfId="3375" applyFont="1" applyFill="1" applyBorder="1" applyAlignment="1" applyProtection="1">
      <alignment horizontal="left"/>
      <protection/>
    </xf>
    <xf numFmtId="0" fontId="116" fillId="62" borderId="0" xfId="136" applyFont="1" applyFill="1" applyBorder="1" applyAlignment="1" applyProtection="1">
      <alignment horizontal="left"/>
      <protection/>
    </xf>
    <xf numFmtId="0" fontId="116" fillId="62" borderId="0" xfId="136" applyFont="1" applyFill="1" applyBorder="1" applyAlignment="1" applyProtection="1">
      <alignment/>
      <protection/>
    </xf>
    <xf numFmtId="0" fontId="133" fillId="61" borderId="0" xfId="137" applyFont="1" applyFill="1" applyBorder="1" applyAlignment="1" applyProtection="1">
      <alignment horizontal="center"/>
      <protection/>
    </xf>
    <xf numFmtId="0" fontId="116" fillId="61" borderId="0" xfId="136" applyFont="1" applyFill="1" applyBorder="1" applyAlignment="1" applyProtection="1">
      <alignment horizontal="center"/>
      <protection/>
    </xf>
    <xf numFmtId="0" fontId="116" fillId="0" borderId="0" xfId="136" applyFont="1" applyFill="1" applyBorder="1" applyAlignment="1" applyProtection="1">
      <alignment horizontal="left"/>
      <protection/>
    </xf>
    <xf numFmtId="0" fontId="1" fillId="61" borderId="0" xfId="0" applyFont="1" applyFill="1" applyBorder="1" applyAlignment="1" applyProtection="1">
      <alignment/>
      <protection/>
    </xf>
    <xf numFmtId="0" fontId="1" fillId="0" borderId="0" xfId="132" applyFont="1" applyFill="1" applyBorder="1">
      <alignment/>
      <protection/>
    </xf>
    <xf numFmtId="0" fontId="124" fillId="61" borderId="0" xfId="137" applyFont="1" applyFill="1" applyBorder="1" applyAlignment="1" applyProtection="1">
      <alignment horizontal="left"/>
      <protection/>
    </xf>
    <xf numFmtId="0" fontId="121" fillId="61" borderId="0" xfId="3375" applyFont="1" applyFill="1" applyBorder="1" applyAlignment="1" applyProtection="1">
      <alignment horizontal="center"/>
      <protection/>
    </xf>
    <xf numFmtId="0" fontId="121" fillId="61" borderId="0" xfId="3375" applyFont="1" applyFill="1" applyBorder="1" applyAlignment="1" applyProtection="1">
      <alignment horizontal="right" indent="1"/>
      <protection/>
    </xf>
    <xf numFmtId="0" fontId="60" fillId="61" borderId="0" xfId="137" applyFont="1" applyFill="1" applyBorder="1" applyAlignment="1" applyProtection="1">
      <alignment horizontal="center"/>
      <protection/>
    </xf>
    <xf numFmtId="0" fontId="121" fillId="61" borderId="0" xfId="137" applyFont="1" applyFill="1" applyBorder="1" applyAlignment="1" applyProtection="1">
      <alignment horizontal="left" indent="1"/>
      <protection/>
    </xf>
    <xf numFmtId="0" fontId="1" fillId="61" borderId="0" xfId="0" applyFont="1" applyFill="1" applyBorder="1" applyProtection="1">
      <protection/>
    </xf>
    <xf numFmtId="0" fontId="124" fillId="0" borderId="0" xfId="137" applyFont="1" applyFill="1" applyBorder="1" applyAlignment="1" applyProtection="1">
      <alignment horizontal="center"/>
      <protection/>
    </xf>
    <xf numFmtId="0" fontId="1" fillId="61" borderId="0" xfId="3375" applyFont="1" applyFill="1" applyBorder="1" applyAlignment="1" applyProtection="1">
      <alignment horizontal="center"/>
      <protection/>
    </xf>
    <xf numFmtId="0" fontId="124" fillId="61" borderId="0" xfId="3375" applyFont="1" applyFill="1" applyBorder="1" applyAlignment="1" applyProtection="1">
      <alignment horizontal="right" indent="1"/>
      <protection/>
    </xf>
    <xf numFmtId="0" fontId="124" fillId="61" borderId="0" xfId="137" applyFont="1" applyFill="1" applyBorder="1" applyAlignment="1" applyProtection="1">
      <alignment horizontal="right" indent="1"/>
      <protection/>
    </xf>
    <xf numFmtId="0" fontId="60" fillId="61" borderId="0" xfId="136" applyFont="1" applyFill="1" applyBorder="1" applyProtection="1">
      <alignment/>
      <protection/>
    </xf>
    <xf numFmtId="0" fontId="133" fillId="61" borderId="0" xfId="137" applyFont="1" applyFill="1" applyBorder="1" applyAlignment="1" applyProtection="1">
      <alignment horizontal="left" indent="1"/>
      <protection/>
    </xf>
    <xf numFmtId="0" fontId="124" fillId="0" borderId="0" xfId="3375" applyFont="1" applyFill="1" applyBorder="1" applyAlignment="1" applyProtection="1">
      <alignment horizontal="center"/>
      <protection/>
    </xf>
    <xf numFmtId="0" fontId="1" fillId="0" borderId="0" xfId="0" applyFont="1" applyFill="1" applyBorder="1" applyProtection="1">
      <protection/>
    </xf>
    <xf numFmtId="0" fontId="121" fillId="0" borderId="0" xfId="3375" applyFont="1" applyFill="1" applyBorder="1" applyAlignment="1" applyProtection="1">
      <alignment horizontal="left"/>
      <protection/>
    </xf>
    <xf numFmtId="0" fontId="116" fillId="61" borderId="0" xfId="136" applyFont="1" applyFill="1" applyBorder="1" applyAlignment="1" applyProtection="1">
      <alignment horizontal="left"/>
      <protection/>
    </xf>
    <xf numFmtId="0" fontId="116" fillId="61" borderId="0" xfId="136" applyFont="1" applyFill="1" applyBorder="1" applyAlignment="1" applyProtection="1">
      <alignment/>
      <protection/>
    </xf>
    <xf numFmtId="0" fontId="60" fillId="0" borderId="0" xfId="136" applyFont="1" applyFill="1" applyBorder="1" applyProtection="1">
      <alignment/>
      <protection/>
    </xf>
    <xf numFmtId="0" fontId="121" fillId="62" borderId="0" xfId="139" applyNumberFormat="1" applyFont="1" applyFill="1" applyBorder="1" applyAlignment="1" applyProtection="1">
      <alignment horizontal="left"/>
      <protection/>
    </xf>
    <xf numFmtId="0" fontId="121" fillId="0" borderId="0" xfId="139" applyNumberFormat="1" applyFont="1" applyFill="1" applyBorder="1" applyAlignment="1" applyProtection="1">
      <alignment horizontal="left"/>
      <protection/>
    </xf>
    <xf numFmtId="0" fontId="133" fillId="0" borderId="0" xfId="137" applyFont="1" applyFill="1" applyBorder="1" applyAlignment="1" applyProtection="1">
      <alignment horizontal="left" indent="1"/>
      <protection/>
    </xf>
    <xf numFmtId="0" fontId="121" fillId="61" borderId="0" xfId="139" applyNumberFormat="1" applyFont="1" applyFill="1" applyBorder="1" applyAlignment="1" applyProtection="1">
      <alignment horizontal="left"/>
      <protection/>
    </xf>
    <xf numFmtId="0" fontId="68" fillId="0" borderId="0" xfId="136" applyFont="1" applyFill="1" applyBorder="1" applyAlignment="1" applyProtection="1">
      <alignment horizontal="left"/>
      <protection/>
    </xf>
    <xf numFmtId="0" fontId="68" fillId="61" borderId="0" xfId="136" applyFont="1" applyFill="1" applyBorder="1" applyAlignment="1" applyProtection="1">
      <alignment horizontal="left"/>
      <protection/>
    </xf>
    <xf numFmtId="0" fontId="124" fillId="61" borderId="0" xfId="139" applyNumberFormat="1" applyFont="1" applyFill="1" applyBorder="1" applyAlignment="1" applyProtection="1">
      <alignment horizontal="left"/>
      <protection/>
    </xf>
    <xf numFmtId="0" fontId="127" fillId="0" borderId="0" xfId="139" applyNumberFormat="1" applyFont="1" applyFill="1" applyBorder="1" applyAlignment="1" applyProtection="1">
      <alignment horizontal="left"/>
      <protection/>
    </xf>
    <xf numFmtId="0" fontId="1" fillId="0" borderId="0" xfId="136" applyFont="1" applyFill="1" applyBorder="1" applyAlignment="1" applyProtection="1">
      <alignment/>
      <protection/>
    </xf>
    <xf numFmtId="0" fontId="1" fillId="0" borderId="0" xfId="136" applyFont="1" applyFill="1" applyBorder="1" applyAlignment="1" applyProtection="1">
      <alignment horizontal="right"/>
      <protection/>
    </xf>
    <xf numFmtId="0" fontId="134" fillId="0" borderId="0" xfId="137" applyFont="1" applyFill="1" applyBorder="1" applyAlignment="1" applyProtection="1">
      <alignment horizontal="center"/>
      <protection/>
    </xf>
    <xf numFmtId="0" fontId="68" fillId="0" borderId="0" xfId="136" applyFont="1" applyFill="1" applyBorder="1" applyAlignment="1" applyProtection="1">
      <alignment horizontal="center"/>
      <protection/>
    </xf>
    <xf numFmtId="0" fontId="1" fillId="0" borderId="0" xfId="139" applyNumberFormat="1" applyFont="1" applyFill="1" applyBorder="1" applyAlignment="1" applyProtection="1">
      <alignment/>
      <protection/>
    </xf>
    <xf numFmtId="10" fontId="8" fillId="0" borderId="0" xfId="15"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121" fillId="0" borderId="0" xfId="140" applyNumberFormat="1" applyFont="1" applyFill="1" applyBorder="1" applyAlignment="1" applyProtection="1">
      <alignment horizontal="center"/>
      <protection/>
    </xf>
    <xf numFmtId="0" fontId="1" fillId="0" borderId="0" xfId="140" applyNumberFormat="1" applyFont="1" applyFill="1" applyBorder="1" applyProtection="1">
      <protection/>
    </xf>
    <xf numFmtId="0" fontId="1" fillId="0" borderId="0" xfId="140" applyNumberFormat="1" applyFont="1" applyFill="1" applyBorder="1"/>
    <xf numFmtId="3" fontId="8" fillId="0" borderId="0" xfId="0" applyNumberFormat="1" applyFont="1" applyFill="1" applyBorder="1" applyAlignment="1" quotePrefix="1">
      <alignment horizontal="center" vertical="center" wrapText="1"/>
    </xf>
    <xf numFmtId="0" fontId="8" fillId="0" borderId="0" xfId="0" applyFont="1" applyFill="1" applyBorder="1" applyAlignment="1">
      <alignment horizontal="center" vertical="center" wrapText="1"/>
    </xf>
    <xf numFmtId="0" fontId="124" fillId="61" borderId="0" xfId="142" applyNumberFormat="1" applyFont="1" applyFill="1" applyBorder="1" applyAlignment="1" applyProtection="1">
      <alignment horizontal="right" indent="2"/>
      <protection/>
    </xf>
    <xf numFmtId="0" fontId="60" fillId="61" borderId="0" xfId="137" applyFont="1" applyFill="1" applyBorder="1" applyAlignment="1" applyProtection="1">
      <alignment/>
      <protection/>
    </xf>
    <xf numFmtId="0" fontId="33" fillId="0" borderId="0" xfId="0" applyFont="1" applyFill="1" applyAlignment="1">
      <alignment wrapText="1"/>
    </xf>
    <xf numFmtId="0" fontId="36" fillId="0" borderId="0" xfId="0" applyFont="1" applyFill="1" applyAlignment="1">
      <alignment wrapText="1"/>
    </xf>
    <xf numFmtId="0" fontId="75" fillId="61" borderId="0" xfId="136" applyFont="1" applyFill="1" applyBorder="1" applyAlignment="1" applyProtection="1">
      <alignment horizontal="left" indent="8"/>
      <protection/>
    </xf>
    <xf numFmtId="0" fontId="75" fillId="61" borderId="0" xfId="136" applyFont="1" applyFill="1" applyBorder="1" applyAlignment="1" applyProtection="1">
      <alignment horizontal="left" indent="5"/>
      <protection/>
    </xf>
    <xf numFmtId="172" fontId="1" fillId="61" borderId="0" xfId="141" applyNumberFormat="1" applyFont="1" applyFill="1" applyBorder="1" applyAlignment="1" applyProtection="1">
      <alignment horizontal="left"/>
      <protection/>
    </xf>
    <xf numFmtId="0" fontId="83" fillId="0" borderId="0" xfId="0" applyFont="1" applyFill="1" applyBorder="1" applyAlignment="1" applyProtection="1">
      <alignment vertical="top"/>
      <protection/>
    </xf>
    <xf numFmtId="0" fontId="22" fillId="0" borderId="0" xfId="0" applyFont="1" applyFill="1" applyBorder="1" applyAlignment="1" applyProtection="1">
      <alignment vertical="top"/>
      <protection/>
    </xf>
    <xf numFmtId="0" fontId="79" fillId="61" borderId="0" xfId="0" applyFont="1" applyFill="1" applyBorder="1" applyAlignment="1" applyProtection="1">
      <alignment wrapText="1"/>
      <protection/>
    </xf>
    <xf numFmtId="0" fontId="79" fillId="0" borderId="0" xfId="0" applyFont="1" applyFill="1" applyBorder="1" applyProtection="1">
      <protection/>
    </xf>
    <xf numFmtId="0" fontId="79" fillId="0" borderId="0" xfId="0" applyFont="1" applyFill="1" applyBorder="1" applyAlignment="1" applyProtection="1">
      <alignment wrapText="1"/>
      <protection/>
    </xf>
    <xf numFmtId="0" fontId="1" fillId="61" borderId="0" xfId="0" applyFont="1" applyFill="1" applyBorder="1" applyAlignment="1" applyProtection="1">
      <alignment horizontal="right"/>
      <protection/>
    </xf>
    <xf numFmtId="0" fontId="116" fillId="62" borderId="0" xfId="0" applyFont="1" applyFill="1" applyBorder="1" applyProtection="1">
      <protection/>
    </xf>
    <xf numFmtId="0" fontId="1" fillId="62" borderId="0" xfId="0" applyFont="1" applyFill="1" applyBorder="1" applyProtection="1">
      <protection/>
    </xf>
    <xf numFmtId="0" fontId="68" fillId="61" borderId="0" xfId="0" applyFont="1" applyFill="1" applyBorder="1" applyAlignment="1" applyProtection="1">
      <alignment horizontal="left"/>
      <protection/>
    </xf>
    <xf numFmtId="0" fontId="60" fillId="61" borderId="0" xfId="0" applyFont="1" applyFill="1" applyBorder="1" applyAlignment="1" applyProtection="1">
      <alignment horizontal="center"/>
      <protection/>
    </xf>
    <xf numFmtId="0" fontId="60" fillId="0" borderId="0" xfId="0" applyFont="1" applyFill="1" applyBorder="1" applyAlignment="1" applyProtection="1">
      <alignment horizontal="center"/>
      <protection/>
    </xf>
    <xf numFmtId="0" fontId="68" fillId="61" borderId="0" xfId="0" applyFont="1" applyFill="1" applyBorder="1" applyAlignment="1" applyProtection="1">
      <alignment horizontal="center"/>
      <protection/>
    </xf>
    <xf numFmtId="0" fontId="1" fillId="61" borderId="0" xfId="0" applyFont="1" applyFill="1" applyBorder="1" applyAlignment="1" applyProtection="1">
      <alignment horizontal="left"/>
      <protection/>
    </xf>
    <xf numFmtId="175" fontId="1" fillId="61" borderId="0" xfId="140" applyNumberFormat="1" applyFont="1" applyFill="1" applyBorder="1" applyAlignment="1" applyProtection="1" quotePrefix="1">
      <alignment horizontal="center"/>
      <protection/>
    </xf>
    <xf numFmtId="169" fontId="1" fillId="61" borderId="0" xfId="0" applyNumberFormat="1" applyFont="1" applyFill="1" applyBorder="1" applyAlignment="1" applyProtection="1">
      <alignment horizontal="right" indent="2"/>
      <protection/>
    </xf>
    <xf numFmtId="174" fontId="1" fillId="61" borderId="0" xfId="0" applyNumberFormat="1" applyFont="1" applyFill="1" applyBorder="1" applyAlignment="1" applyProtection="1">
      <alignment horizontal="center"/>
      <protection/>
    </xf>
    <xf numFmtId="171" fontId="1" fillId="61" borderId="0" xfId="0" applyNumberFormat="1" applyFont="1" applyFill="1" applyBorder="1" applyAlignment="1" applyProtection="1">
      <alignment horizontal="right" indent="2"/>
      <protection/>
    </xf>
    <xf numFmtId="0" fontId="1" fillId="0" borderId="0" xfId="0" applyFont="1" applyFill="1" applyBorder="1" applyAlignment="1" applyProtection="1">
      <alignment horizontal="left"/>
      <protection/>
    </xf>
    <xf numFmtId="0" fontId="1" fillId="61" borderId="0" xfId="132" applyFont="1" applyFill="1" applyBorder="1" applyAlignment="1" applyProtection="1">
      <alignment horizontal="left"/>
      <protection/>
    </xf>
    <xf numFmtId="171" fontId="1" fillId="61" borderId="0" xfId="132" applyNumberFormat="1" applyFont="1" applyFill="1" applyBorder="1" applyAlignment="1" applyProtection="1">
      <alignment horizontal="right" indent="2"/>
      <protection/>
    </xf>
    <xf numFmtId="174" fontId="1" fillId="61" borderId="0" xfId="132" applyNumberFormat="1" applyFont="1" applyFill="1" applyBorder="1" applyAlignment="1" applyProtection="1">
      <alignment horizontal="center"/>
      <protection/>
    </xf>
    <xf numFmtId="0" fontId="1" fillId="61" borderId="0" xfId="132" applyFont="1" applyFill="1" applyBorder="1" applyAlignment="1" applyProtection="1">
      <alignment horizontal="center"/>
      <protection/>
    </xf>
    <xf numFmtId="0" fontId="60" fillId="61" borderId="0" xfId="0" applyFont="1" applyFill="1" applyBorder="1" applyAlignment="1" applyProtection="1">
      <alignment horizontal="left" indent="2"/>
      <protection/>
    </xf>
    <xf numFmtId="173" fontId="60" fillId="61" borderId="0" xfId="140" applyNumberFormat="1" applyFont="1" applyFill="1" applyBorder="1" applyAlignment="1" applyProtection="1">
      <alignment horizontal="center"/>
      <protection/>
    </xf>
    <xf numFmtId="171" fontId="60" fillId="61" borderId="0" xfId="0" applyNumberFormat="1" applyFont="1" applyFill="1" applyBorder="1" applyAlignment="1" applyProtection="1">
      <alignment horizontal="center"/>
      <protection/>
    </xf>
    <xf numFmtId="14" fontId="60" fillId="61" borderId="0" xfId="0" applyNumberFormat="1" applyFont="1" applyFill="1" applyBorder="1" applyAlignment="1" applyProtection="1">
      <alignment horizontal="center"/>
      <protection/>
    </xf>
    <xf numFmtId="0" fontId="60" fillId="61" borderId="0" xfId="0" applyFont="1" applyFill="1" applyBorder="1" applyAlignment="1" applyProtection="1">
      <alignment horizontal="left"/>
      <protection/>
    </xf>
    <xf numFmtId="171" fontId="60" fillId="61" borderId="0" xfId="0" applyNumberFormat="1" applyFont="1" applyFill="1" applyBorder="1" applyAlignment="1" applyProtection="1">
      <alignment horizontal="right" indent="2"/>
      <protection/>
    </xf>
    <xf numFmtId="0" fontId="60" fillId="61" borderId="0" xfId="0" applyFont="1" applyFill="1" applyBorder="1" applyProtection="1">
      <protection/>
    </xf>
    <xf numFmtId="0" fontId="73" fillId="61" borderId="0" xfId="0" applyFont="1" applyFill="1" applyBorder="1" applyAlignment="1" applyProtection="1">
      <alignment horizontal="center"/>
      <protection/>
    </xf>
    <xf numFmtId="0" fontId="1" fillId="61" borderId="0" xfId="132" applyFont="1" applyFill="1" applyBorder="1" applyProtection="1">
      <alignment/>
      <protection/>
    </xf>
    <xf numFmtId="0" fontId="68" fillId="61" borderId="0" xfId="0" applyFont="1" applyFill="1" applyBorder="1" applyProtection="1">
      <protection/>
    </xf>
    <xf numFmtId="0" fontId="60" fillId="0" borderId="0" xfId="0" applyFont="1" applyFill="1" applyBorder="1" applyProtection="1">
      <protection/>
    </xf>
    <xf numFmtId="0" fontId="60" fillId="61" borderId="0" xfId="0" applyFont="1" applyFill="1" applyBorder="1" applyAlignment="1" applyProtection="1">
      <alignment/>
      <protection/>
    </xf>
    <xf numFmtId="0" fontId="60" fillId="61" borderId="0" xfId="0" applyFont="1" applyFill="1" applyBorder="1" applyAlignment="1" applyProtection="1">
      <alignment wrapText="1"/>
      <protection/>
    </xf>
    <xf numFmtId="171" fontId="60" fillId="61" borderId="0" xfId="138" applyNumberFormat="1" applyFont="1" applyFill="1" applyBorder="1" applyAlignment="1" applyProtection="1">
      <alignment horizontal="right"/>
      <protection/>
    </xf>
    <xf numFmtId="44" fontId="1" fillId="61" borderId="0" xfId="138" applyFont="1" applyFill="1" applyBorder="1" applyProtection="1">
      <protection/>
    </xf>
    <xf numFmtId="0" fontId="1" fillId="61" borderId="0" xfId="0" applyFont="1" applyFill="1" applyBorder="1" applyAlignment="1" applyProtection="1">
      <alignment horizontal="left" indent="2"/>
      <protection/>
    </xf>
    <xf numFmtId="170" fontId="1" fillId="61" borderId="0" xfId="140" applyNumberFormat="1" applyFont="1" applyFill="1" applyBorder="1" applyAlignment="1" applyProtection="1">
      <alignment vertical="top"/>
      <protection/>
    </xf>
    <xf numFmtId="169" fontId="1" fillId="61" borderId="0" xfId="0" applyNumberFormat="1" applyFont="1" applyFill="1" applyBorder="1" applyAlignment="1" applyProtection="1">
      <alignment horizontal="right"/>
      <protection/>
    </xf>
    <xf numFmtId="41" fontId="1" fillId="0" borderId="0" xfId="140" applyNumberFormat="1" applyFont="1" applyFill="1" applyBorder="1" applyAlignment="1" applyProtection="1">
      <alignment horizontal="right"/>
      <protection/>
    </xf>
    <xf numFmtId="0" fontId="1" fillId="61" borderId="0" xfId="0" applyFont="1" applyFill="1" applyBorder="1" applyAlignment="1" applyProtection="1">
      <alignment horizontal="left" indent="5"/>
      <protection/>
    </xf>
    <xf numFmtId="10" fontId="1" fillId="61" borderId="0" xfId="0" applyNumberFormat="1" applyFont="1" applyFill="1" applyBorder="1" applyAlignment="1" applyProtection="1">
      <alignment horizontal="left"/>
      <protection/>
    </xf>
    <xf numFmtId="41" fontId="1" fillId="61" borderId="0" xfId="140" applyNumberFormat="1" applyFont="1" applyFill="1" applyBorder="1" applyAlignment="1" applyProtection="1">
      <alignment horizontal="right"/>
      <protection/>
    </xf>
    <xf numFmtId="0" fontId="1" fillId="61" borderId="0" xfId="0" applyFont="1" applyFill="1" applyBorder="1" applyAlignment="1" applyProtection="1">
      <alignment horizontal="left" indent="3"/>
      <protection/>
    </xf>
    <xf numFmtId="5" fontId="60" fillId="61" borderId="23" xfId="138" applyNumberFormat="1" applyFont="1" applyFill="1" applyBorder="1" applyAlignment="1" applyProtection="1">
      <alignment horizontal="right"/>
      <protection/>
    </xf>
    <xf numFmtId="171" fontId="60" fillId="0" borderId="0" xfId="138" applyNumberFormat="1" applyFont="1" applyFill="1" applyBorder="1" applyAlignment="1" applyProtection="1">
      <alignment horizontal="right"/>
      <protection/>
    </xf>
    <xf numFmtId="0" fontId="74" fillId="61" borderId="0" xfId="0" applyFont="1" applyFill="1" applyBorder="1" applyAlignment="1" applyProtection="1">
      <alignment/>
      <protection/>
    </xf>
    <xf numFmtId="41" fontId="1" fillId="61" borderId="0" xfId="140" applyNumberFormat="1" applyFont="1" applyFill="1" applyBorder="1" applyAlignment="1" applyProtection="1">
      <alignment horizontal="right" vertical="top"/>
      <protection/>
    </xf>
    <xf numFmtId="5" fontId="60" fillId="61" borderId="0" xfId="138" applyNumberFormat="1" applyFont="1" applyFill="1" applyBorder="1" applyAlignment="1" applyProtection="1">
      <alignment horizontal="right"/>
      <protection/>
    </xf>
    <xf numFmtId="165" fontId="73" fillId="61" borderId="0" xfId="141" applyNumberFormat="1" applyFont="1" applyFill="1" applyBorder="1" applyAlignment="1" applyProtection="1">
      <alignment horizontal="right" indent="1"/>
      <protection/>
    </xf>
    <xf numFmtId="6" fontId="121" fillId="61" borderId="0" xfId="137" applyNumberFormat="1" applyFont="1" applyFill="1" applyBorder="1" applyAlignment="1" applyProtection="1">
      <alignment horizontal="left"/>
      <protection/>
    </xf>
    <xf numFmtId="6" fontId="60" fillId="61" borderId="0" xfId="138" applyNumberFormat="1" applyFont="1" applyFill="1" applyBorder="1" applyAlignment="1" applyProtection="1">
      <alignment/>
      <protection/>
    </xf>
    <xf numFmtId="0" fontId="115" fillId="0" borderId="0" xfId="143" applyNumberFormat="1" applyFont="1" applyFill="1" applyBorder="1" applyAlignment="1" applyProtection="1" quotePrefix="1">
      <alignment vertical="top"/>
      <protection/>
    </xf>
    <xf numFmtId="169" fontId="60" fillId="61" borderId="23" xfId="140" applyNumberFormat="1" applyFont="1" applyFill="1" applyBorder="1" applyAlignment="1" applyProtection="1">
      <alignment horizontal="right"/>
      <protection/>
    </xf>
    <xf numFmtId="169" fontId="1" fillId="61" borderId="25" xfId="140" applyNumberFormat="1" applyFont="1" applyFill="1" applyBorder="1" applyAlignment="1" applyProtection="1">
      <alignment horizontal="right" vertical="top"/>
      <protection/>
    </xf>
    <xf numFmtId="169" fontId="60" fillId="61" borderId="26" xfId="140" applyNumberFormat="1" applyFont="1" applyFill="1" applyBorder="1" applyAlignment="1" applyProtection="1">
      <alignment horizontal="right"/>
      <protection/>
    </xf>
    <xf numFmtId="0" fontId="121" fillId="0" borderId="0" xfId="3376" applyFont="1" applyFill="1" applyBorder="1" applyAlignment="1" applyProtection="1">
      <alignment horizontal="right"/>
      <protection/>
    </xf>
    <xf numFmtId="0" fontId="121" fillId="0" borderId="0" xfId="139" applyNumberFormat="1" applyFont="1" applyFill="1" applyBorder="1" applyAlignment="1" applyProtection="1">
      <alignment horizontal="right"/>
      <protection/>
    </xf>
    <xf numFmtId="0" fontId="68" fillId="61" borderId="0" xfId="3375" applyFont="1" applyFill="1" applyBorder="1" applyAlignment="1" applyProtection="1">
      <alignment horizontal="right"/>
      <protection/>
    </xf>
    <xf numFmtId="0" fontId="134" fillId="61" borderId="0" xfId="3375" applyFont="1" applyFill="1" applyBorder="1" applyAlignment="1" applyProtection="1">
      <alignment horizontal="right"/>
      <protection/>
    </xf>
    <xf numFmtId="0" fontId="68" fillId="0" borderId="0" xfId="3375" applyFont="1" applyFill="1" applyBorder="1" applyAlignment="1" applyProtection="1">
      <alignment/>
      <protection/>
    </xf>
    <xf numFmtId="0" fontId="60" fillId="0" borderId="0" xfId="3375" applyFont="1" applyFill="1" applyBorder="1" applyAlignment="1" applyProtection="1">
      <alignment horizontal="center"/>
      <protection/>
    </xf>
    <xf numFmtId="0" fontId="68" fillId="0" borderId="0" xfId="132" applyFont="1" applyFill="1" applyBorder="1" applyAlignment="1" applyProtection="1">
      <alignment horizontal="center" wrapText="1"/>
      <protection/>
    </xf>
    <xf numFmtId="0" fontId="68" fillId="0" borderId="0" xfId="0" applyFont="1" applyFill="1" applyBorder="1" applyAlignment="1" applyProtection="1">
      <alignment horizontal="center" wrapText="1"/>
      <protection/>
    </xf>
    <xf numFmtId="0" fontId="1" fillId="0" borderId="0" xfId="3426" applyFont="1" applyFill="1" applyBorder="1">
      <alignment/>
      <protection/>
    </xf>
    <xf numFmtId="171" fontId="60" fillId="0" borderId="0" xfId="3425" applyNumberFormat="1" applyFont="1" applyFill="1" applyBorder="1" applyAlignment="1">
      <alignment horizontal="right"/>
    </xf>
    <xf numFmtId="44" fontId="1" fillId="0" borderId="0" xfId="3425" applyFont="1" applyFill="1" applyBorder="1"/>
    <xf numFmtId="0" fontId="1" fillId="0" borderId="0" xfId="3426" applyFont="1" applyFill="1" applyBorder="1" applyAlignment="1">
      <alignment horizontal="right"/>
      <protection/>
    </xf>
    <xf numFmtId="169" fontId="1" fillId="0" borderId="0" xfId="3426" applyNumberFormat="1" applyFont="1" applyFill="1" applyBorder="1" applyAlignment="1">
      <alignment horizontal="right"/>
      <protection/>
    </xf>
    <xf numFmtId="0" fontId="1" fillId="0" borderId="0" xfId="3426" applyFont="1" applyFill="1" applyBorder="1" applyAlignment="1">
      <alignment horizontal="left" indent="5"/>
      <protection/>
    </xf>
    <xf numFmtId="0" fontId="1" fillId="0" borderId="0" xfId="3426" applyFont="1" applyFill="1" applyBorder="1" applyAlignment="1">
      <alignment horizontal="left" indent="3"/>
      <protection/>
    </xf>
    <xf numFmtId="6" fontId="60" fillId="0" borderId="0" xfId="3425" applyNumberFormat="1" applyFont="1" applyFill="1" applyBorder="1" applyAlignment="1">
      <alignment/>
    </xf>
    <xf numFmtId="0" fontId="13" fillId="0" borderId="0" xfId="0" applyFont="1" applyBorder="1" applyAlignment="1" applyProtection="1">
      <alignment horizontal="left" vertical="center"/>
      <protection/>
    </xf>
    <xf numFmtId="0" fontId="0"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11" fillId="0" borderId="0" xfId="0" applyFont="1" applyFill="1" applyBorder="1" applyAlignment="1" applyProtection="1">
      <alignment vertical="center" wrapText="1"/>
      <protection/>
    </xf>
    <xf numFmtId="0" fontId="11" fillId="58" borderId="0" xfId="0" applyFont="1" applyFill="1" applyBorder="1" applyAlignment="1" applyProtection="1">
      <alignment horizontal="center" vertical="center" wrapText="1"/>
      <protection/>
    </xf>
    <xf numFmtId="0" fontId="8" fillId="0" borderId="22"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56" borderId="21"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23" fillId="0" borderId="21" xfId="134" applyFill="1" applyBorder="1" applyAlignment="1" applyProtection="1">
      <alignment horizontal="center" vertical="center" wrapText="1"/>
      <protection/>
    </xf>
    <xf numFmtId="0" fontId="23" fillId="0" borderId="19" xfId="134" applyFill="1" applyBorder="1" applyAlignment="1" applyProtection="1">
      <alignment horizontal="center" vertical="center" wrapText="1"/>
      <protection/>
    </xf>
    <xf numFmtId="0" fontId="23" fillId="0" borderId="19" xfId="134" applyFill="1" applyBorder="1" applyAlignment="1" applyProtection="1" quotePrefix="1">
      <alignment horizontal="center" vertical="center" wrapText="1"/>
      <protection/>
    </xf>
    <xf numFmtId="0" fontId="23" fillId="0" borderId="20" xfId="134" applyFill="1" applyBorder="1" applyAlignment="1" applyProtection="1" quotePrefix="1">
      <alignment horizontal="center" vertical="center" wrapText="1"/>
      <protection/>
    </xf>
    <xf numFmtId="0" fontId="23" fillId="0" borderId="0" xfId="134" applyFill="1" applyBorder="1" applyAlignment="1" applyProtection="1" quotePrefix="1">
      <alignment horizontal="center" vertical="center" wrapText="1"/>
      <protection/>
    </xf>
    <xf numFmtId="0" fontId="11" fillId="56" borderId="0" xfId="0" applyFont="1" applyFill="1" applyBorder="1" applyAlignment="1" applyProtection="1">
      <alignment horizontal="center" vertical="center" wrapText="1"/>
      <protection/>
    </xf>
    <xf numFmtId="0" fontId="7" fillId="56" borderId="0" xfId="0" applyFont="1" applyFill="1" applyBorder="1" applyAlignment="1" applyProtection="1">
      <alignment horizontal="center" vertical="center" wrapText="1"/>
      <protection/>
    </xf>
    <xf numFmtId="0" fontId="0" fillId="56"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136" fillId="0" borderId="0" xfId="134"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25" fillId="0" borderId="0" xfId="134" applyFont="1" applyFill="1" applyBorder="1" applyAlignment="1" applyProtection="1" quotePrefix="1">
      <alignment horizontal="center" vertical="center" wrapText="1"/>
      <protection/>
    </xf>
    <xf numFmtId="0" fontId="8" fillId="0" borderId="0" xfId="0" applyFont="1" applyFill="1" applyBorder="1" applyAlignment="1" applyProtection="1" quotePrefix="1">
      <alignment horizontal="center" vertical="center" wrapText="1"/>
      <protection/>
    </xf>
    <xf numFmtId="0" fontId="23" fillId="0" borderId="0" xfId="134" applyFill="1" applyBorder="1" applyAlignment="1" applyProtection="1">
      <alignment horizontal="center" vertical="center" wrapText="1"/>
      <protection/>
    </xf>
    <xf numFmtId="0" fontId="10" fillId="0" borderId="0" xfId="0" applyFont="1" applyFill="1" applyBorder="1" applyAlignment="1" applyProtection="1" quotePrefix="1">
      <alignment horizontal="center" vertical="center" wrapText="1"/>
      <protection/>
    </xf>
    <xf numFmtId="0" fontId="10" fillId="33" borderId="0" xfId="0" applyFont="1" applyFill="1" applyBorder="1" applyAlignment="1" applyProtection="1">
      <alignment horizontal="center" vertical="center" wrapText="1"/>
      <protection/>
    </xf>
    <xf numFmtId="0" fontId="18" fillId="33" borderId="0" xfId="0" applyFont="1" applyFill="1" applyBorder="1" applyAlignment="1" applyProtection="1" quotePrefix="1">
      <alignment horizontal="center" vertical="center" wrapText="1"/>
      <protection/>
    </xf>
    <xf numFmtId="0" fontId="7" fillId="33" borderId="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3" fontId="8" fillId="0" borderId="0" xfId="0" applyNumberFormat="1" applyFont="1" applyFill="1" applyBorder="1" applyAlignment="1" applyProtection="1" quotePrefix="1">
      <alignment horizontal="center" vertical="center" wrapText="1"/>
      <protection/>
    </xf>
    <xf numFmtId="0" fontId="21" fillId="0" borderId="0" xfId="0" applyFont="1" applyFill="1" applyBorder="1" applyAlignment="1" applyProtection="1" quotePrefix="1">
      <alignment horizontal="center" vertical="center" wrapText="1"/>
      <protection/>
    </xf>
    <xf numFmtId="0" fontId="8" fillId="60" borderId="0" xfId="0" applyFont="1" applyFill="1" applyBorder="1" applyAlignment="1" applyProtection="1" quotePrefix="1">
      <alignment horizontal="center" vertical="center" wrapText="1"/>
      <protection/>
    </xf>
    <xf numFmtId="10" fontId="8" fillId="0" borderId="0" xfId="15" applyNumberFormat="1" applyFont="1" applyFill="1" applyBorder="1" applyAlignment="1" applyProtection="1">
      <alignment horizontal="center" vertical="center" wrapText="1"/>
      <protection/>
    </xf>
    <xf numFmtId="0" fontId="8" fillId="60" borderId="0" xfId="0" applyFont="1" applyFill="1" applyBorder="1" applyAlignment="1" applyProtection="1">
      <alignment horizontal="center" vertical="center" wrapText="1"/>
      <protection/>
    </xf>
    <xf numFmtId="10" fontId="8" fillId="0" borderId="0" xfId="0" applyNumberFormat="1" applyFont="1" applyFill="1" applyBorder="1" applyAlignment="1" applyProtection="1" quotePrefix="1">
      <alignment horizontal="center" vertical="center" wrapText="1"/>
      <protection/>
    </xf>
    <xf numFmtId="0" fontId="8" fillId="0" borderId="0" xfId="0" applyFont="1" applyFill="1" applyBorder="1" applyAlignment="1" applyProtection="1" quotePrefix="1">
      <alignment horizontal="right" vertical="center" wrapText="1"/>
      <protection/>
    </xf>
    <xf numFmtId="9" fontId="8" fillId="0" borderId="0" xfId="15" applyFont="1" applyFill="1" applyBorder="1" applyAlignment="1" applyProtection="1" quotePrefix="1">
      <alignment horizontal="center" vertical="center" wrapText="1"/>
      <protection/>
    </xf>
    <xf numFmtId="0" fontId="39" fillId="33"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right" vertical="center" wrapText="1"/>
      <protection/>
    </xf>
    <xf numFmtId="0" fontId="9" fillId="0" borderId="0" xfId="0" applyFont="1" applyFill="1" applyBorder="1" applyAlignment="1" applyProtection="1" quotePrefix="1">
      <alignment horizontal="right" vertical="center" wrapText="1"/>
      <protection/>
    </xf>
    <xf numFmtId="0" fontId="1" fillId="0" borderId="0" xfId="0" applyFont="1" applyFill="1" applyBorder="1" applyAlignment="1" applyProtection="1">
      <alignment horizontal="center" vertical="center" wrapText="1"/>
      <protection/>
    </xf>
    <xf numFmtId="0" fontId="10" fillId="33" borderId="0" xfId="0" applyFont="1" applyFill="1" applyBorder="1" applyAlignment="1" applyProtection="1" quotePrefix="1">
      <alignment horizontal="center" vertical="center" wrapText="1"/>
      <protection/>
    </xf>
    <xf numFmtId="9" fontId="0" fillId="0" borderId="0" xfId="15" applyFont="1" applyFill="1" applyBorder="1" applyAlignment="1" applyProtection="1" quotePrefix="1">
      <alignment horizontal="center" vertical="center" wrapText="1"/>
      <protection/>
    </xf>
    <xf numFmtId="0" fontId="0" fillId="0" borderId="0" xfId="0" applyFont="1" applyFill="1" applyBorder="1" applyAlignment="1" applyProtection="1">
      <alignment horizontal="right" vertical="center" wrapText="1"/>
      <protection/>
    </xf>
    <xf numFmtId="0" fontId="21" fillId="0" borderId="0" xfId="0" applyFont="1" applyFill="1" applyBorder="1" applyAlignment="1" applyProtection="1" quotePrefix="1">
      <alignment horizontal="right" vertical="center" wrapText="1"/>
      <protection/>
    </xf>
    <xf numFmtId="0" fontId="0" fillId="0" borderId="0" xfId="0" applyFill="1" applyAlignment="1" applyProtection="1">
      <alignment horizontal="center"/>
      <protection/>
    </xf>
    <xf numFmtId="0" fontId="0" fillId="0" borderId="0" xfId="0" applyProtection="1">
      <protection/>
    </xf>
    <xf numFmtId="0" fontId="0" fillId="0" borderId="0" xfId="0" applyFill="1" applyProtection="1">
      <protection/>
    </xf>
    <xf numFmtId="0" fontId="28" fillId="0" borderId="0" xfId="0" applyFont="1" applyFill="1" applyBorder="1" applyAlignment="1" applyProtection="1">
      <alignment horizontal="left" vertical="center"/>
      <protection/>
    </xf>
    <xf numFmtId="0" fontId="28" fillId="0" borderId="0" xfId="0" applyFont="1" applyFill="1" applyBorder="1" applyAlignment="1" applyProtection="1">
      <alignment horizontal="center" vertical="center" wrapText="1"/>
      <protection/>
    </xf>
    <xf numFmtId="0" fontId="29" fillId="0" borderId="0" xfId="0" applyFont="1" applyFill="1" applyBorder="1" applyAlignment="1" applyProtection="1">
      <alignment horizontal="center" vertical="center" wrapText="1"/>
      <protection/>
    </xf>
    <xf numFmtId="9" fontId="8" fillId="0" borderId="0" xfId="15"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23" fillId="0" borderId="0" xfId="134" applyAlignment="1" applyProtection="1">
      <alignment horizontal="center"/>
      <protection/>
    </xf>
    <xf numFmtId="0" fontId="68" fillId="61" borderId="0" xfId="0" applyFont="1" applyFill="1" applyBorder="1" applyAlignment="1" applyProtection="1">
      <alignment horizontal="right" indent="3"/>
      <protection/>
    </xf>
    <xf numFmtId="177" fontId="1" fillId="61" borderId="0" xfId="0" applyNumberFormat="1" applyFont="1" applyFill="1" applyBorder="1" applyAlignment="1" applyProtection="1">
      <alignment horizontal="right" indent="3"/>
      <protection/>
    </xf>
    <xf numFmtId="176" fontId="1" fillId="61" borderId="0" xfId="0" applyNumberFormat="1" applyFont="1" applyFill="1" applyBorder="1" applyAlignment="1" applyProtection="1">
      <alignment horizontal="right" indent="3"/>
      <protection/>
    </xf>
    <xf numFmtId="176" fontId="1" fillId="61" borderId="0" xfId="132" applyNumberFormat="1" applyFont="1" applyFill="1" applyBorder="1" applyAlignment="1" applyProtection="1">
      <alignment horizontal="right" indent="3"/>
      <protection/>
    </xf>
    <xf numFmtId="178" fontId="1" fillId="61" borderId="0" xfId="132" applyNumberFormat="1" applyFont="1" applyFill="1" applyBorder="1" applyAlignment="1" applyProtection="1">
      <alignment horizontal="right" indent="3"/>
      <protection/>
    </xf>
    <xf numFmtId="14" fontId="8" fillId="0" borderId="0" xfId="0" applyNumberFormat="1" applyFont="1" applyFill="1" applyBorder="1" applyAlignment="1" applyProtection="1" quotePrefix="1">
      <alignment horizontal="center" vertical="center" wrapText="1"/>
      <protection/>
    </xf>
    <xf numFmtId="0" fontId="0" fillId="0" borderId="0" xfId="0"/>
    <xf numFmtId="0" fontId="0" fillId="0" borderId="0" xfId="0" applyFont="1"/>
    <xf numFmtId="0" fontId="12" fillId="0" borderId="28" xfId="0" applyFont="1" applyBorder="1"/>
    <xf numFmtId="0" fontId="12" fillId="0" borderId="29" xfId="0" applyFont="1" applyBorder="1"/>
    <xf numFmtId="0" fontId="12" fillId="0" borderId="30" xfId="0" applyFont="1" applyBorder="1"/>
    <xf numFmtId="0" fontId="12" fillId="0" borderId="31" xfId="0" applyFont="1" applyBorder="1"/>
    <xf numFmtId="0" fontId="12" fillId="0" borderId="0" xfId="0" applyFont="1" applyBorder="1"/>
    <xf numFmtId="0" fontId="12" fillId="0" borderId="32"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33" xfId="0" applyFont="1" applyBorder="1"/>
    <xf numFmtId="0" fontId="12" fillId="0" borderId="34" xfId="0" applyFont="1" applyBorder="1"/>
    <xf numFmtId="0" fontId="12" fillId="0" borderId="35" xfId="0" applyFont="1" applyBorder="1"/>
    <xf numFmtId="0" fontId="27" fillId="0" borderId="0" xfId="0" applyFont="1" applyBorder="1" applyAlignment="1">
      <alignment horizontal="center" vertical="center"/>
    </xf>
    <xf numFmtId="0" fontId="12" fillId="0" borderId="31" xfId="0" applyFont="1" applyFill="1" applyBorder="1"/>
    <xf numFmtId="0" fontId="12" fillId="0" borderId="0" xfId="0" applyFont="1" applyFill="1" applyBorder="1"/>
    <xf numFmtId="0" fontId="27" fillId="0" borderId="0" xfId="0" applyFont="1" applyFill="1" applyBorder="1" applyAlignment="1">
      <alignment horizontal="center" vertical="center"/>
    </xf>
    <xf numFmtId="0" fontId="12" fillId="0" borderId="32" xfId="0" applyFont="1" applyFill="1" applyBorder="1"/>
    <xf numFmtId="0" fontId="27" fillId="0" borderId="0" xfId="0" applyFont="1" applyFill="1" applyBorder="1" applyAlignment="1" quotePrefix="1">
      <alignment horizontal="center" vertical="center"/>
    </xf>
    <xf numFmtId="0" fontId="12" fillId="0" borderId="0" xfId="0" applyFont="1" applyBorder="1"/>
    <xf numFmtId="0" fontId="17" fillId="0" borderId="0" xfId="0" applyFont="1" applyBorder="1"/>
    <xf numFmtId="0" fontId="0" fillId="0" borderId="0" xfId="0" applyFont="1" applyAlignment="1">
      <alignment/>
    </xf>
    <xf numFmtId="0" fontId="7" fillId="33" borderId="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21" fillId="0" borderId="0" xfId="0" applyFont="1" applyFill="1" applyBorder="1" applyAlignment="1">
      <alignment horizontal="right" vertical="center" wrapText="1"/>
    </xf>
    <xf numFmtId="0" fontId="24" fillId="0" borderId="0" xfId="134" applyFont="1" applyAlignment="1">
      <alignment/>
    </xf>
    <xf numFmtId="0" fontId="21" fillId="0" borderId="0" xfId="0" applyFont="1" applyFill="1" applyBorder="1" applyAlignment="1" applyProtection="1">
      <alignment horizontal="right" vertical="center" wrapText="1"/>
      <protection/>
    </xf>
    <xf numFmtId="0" fontId="21" fillId="0" borderId="0" xfId="0" applyFont="1" applyFill="1" applyBorder="1" applyAlignment="1" applyProtection="1">
      <alignment horizontal="center" vertical="center" wrapText="1"/>
      <protection/>
    </xf>
    <xf numFmtId="0" fontId="8" fillId="0" borderId="0" xfId="0" applyFont="1" applyFill="1" applyBorder="1" applyAlignment="1">
      <alignment horizontal="center" vertical="center" wrapText="1"/>
    </xf>
    <xf numFmtId="0" fontId="8" fillId="0" borderId="0" xfId="0" applyFont="1" applyFill="1" applyBorder="1" applyAlignment="1" quotePrefix="1">
      <alignment horizontal="center" vertical="center" wrapText="1"/>
    </xf>
    <xf numFmtId="0" fontId="2" fillId="0" borderId="0" xfId="0" applyFont="1" applyFill="1" applyBorder="1" applyAlignment="1">
      <alignment horizontal="center" vertical="center" wrapText="1"/>
    </xf>
    <xf numFmtId="0" fontId="21" fillId="0" borderId="0" xfId="0" applyFont="1" applyFill="1" applyBorder="1" applyAlignment="1" applyProtection="1">
      <alignment horizontal="right" vertical="center" wrapText="1"/>
      <protection/>
    </xf>
    <xf numFmtId="0" fontId="8" fillId="0" borderId="0" xfId="0" applyFont="1" applyFill="1" applyBorder="1" applyAlignment="1" applyProtection="1">
      <alignment horizontal="center" vertical="center" wrapText="1"/>
      <protection/>
    </xf>
    <xf numFmtId="0" fontId="21" fillId="0" borderId="0" xfId="0" applyFont="1" applyFill="1" applyBorder="1" applyAlignment="1" applyProtection="1">
      <alignment horizontal="right" vertical="center" wrapText="1"/>
      <protection/>
    </xf>
    <xf numFmtId="0" fontId="21" fillId="0" borderId="0" xfId="0" applyFont="1" applyFill="1" applyBorder="1" applyAlignment="1" applyProtection="1">
      <alignment horizontal="right" vertical="center" wrapText="1"/>
      <protection/>
    </xf>
    <xf numFmtId="0" fontId="21" fillId="0" borderId="0" xfId="0" applyFont="1" applyFill="1" applyBorder="1" applyAlignment="1" applyProtection="1">
      <alignment horizontal="right" vertical="center" wrapText="1"/>
      <protection/>
    </xf>
    <xf numFmtId="0" fontId="21" fillId="0" borderId="0" xfId="0" applyFont="1" applyFill="1" applyBorder="1" applyAlignment="1" applyProtection="1">
      <alignment horizontal="right" vertical="center" wrapText="1"/>
      <protection/>
    </xf>
    <xf numFmtId="0" fontId="21" fillId="0" borderId="0" xfId="0" applyFont="1" applyFill="1" applyBorder="1" applyAlignment="1" applyProtection="1">
      <alignment horizontal="right" vertical="center" wrapText="1"/>
      <protection/>
    </xf>
    <xf numFmtId="0" fontId="143" fillId="0" borderId="0" xfId="0" applyFont="1" applyFill="1" applyBorder="1" applyAlignment="1">
      <alignment horizontal="center" vertical="center"/>
    </xf>
    <xf numFmtId="0" fontId="8" fillId="60" borderId="0" xfId="0" applyFont="1" applyFill="1" applyBorder="1" applyAlignment="1">
      <alignment horizontal="center" vertical="center" wrapText="1"/>
    </xf>
    <xf numFmtId="9" fontId="8" fillId="0" borderId="0" xfId="15" applyFont="1" applyFill="1" applyBorder="1" applyAlignment="1" quotePrefix="1">
      <alignment horizontal="center" vertical="center" wrapText="1"/>
    </xf>
    <xf numFmtId="3" fontId="0" fillId="0" borderId="0" xfId="0" applyNumberFormat="1" applyFont="1" applyFill="1" applyBorder="1" applyAlignment="1" quotePrefix="1">
      <alignment horizontal="center" vertical="center" wrapText="1"/>
    </xf>
    <xf numFmtId="189" fontId="8" fillId="0" borderId="0" xfId="15" applyNumberFormat="1" applyFont="1" applyFill="1" applyBorder="1" applyAlignment="1">
      <alignment horizontal="center" vertical="center" wrapText="1"/>
    </xf>
    <xf numFmtId="189" fontId="10" fillId="33" borderId="0" xfId="15" applyNumberFormat="1" applyFont="1" applyFill="1" applyBorder="1" applyAlignment="1">
      <alignment horizontal="center" vertical="center" wrapText="1"/>
    </xf>
    <xf numFmtId="0" fontId="0" fillId="0" borderId="0" xfId="0" applyFill="1"/>
    <xf numFmtId="0" fontId="11" fillId="56" borderId="36" xfId="0" applyFont="1" applyFill="1" applyBorder="1" applyAlignment="1">
      <alignment horizontal="center" vertical="center" wrapText="1"/>
    </xf>
    <xf numFmtId="0" fontId="23" fillId="0" borderId="36" xfId="134" applyFill="1" applyBorder="1" applyAlignment="1">
      <alignment horizontal="center" vertical="center" wrapText="1"/>
    </xf>
    <xf numFmtId="189" fontId="26" fillId="0" borderId="0" xfId="15" applyNumberFormat="1" applyFont="1" applyFill="1" applyBorder="1" applyAlignment="1">
      <alignment horizontal="center" vertical="center" wrapText="1"/>
    </xf>
    <xf numFmtId="0" fontId="0" fillId="0" borderId="27" xfId="0" applyFont="1" applyFill="1" applyBorder="1" applyAlignment="1">
      <alignment horizontal="center" vertical="center" wrapText="1"/>
    </xf>
    <xf numFmtId="0" fontId="10" fillId="0" borderId="0" xfId="0" applyFont="1" applyFill="1" applyBorder="1" applyAlignment="1" quotePrefix="1">
      <alignment horizontal="left" vertical="center" wrapText="1"/>
    </xf>
    <xf numFmtId="0" fontId="10" fillId="0" borderId="0" xfId="0" applyFont="1" applyFill="1" applyBorder="1" applyAlignment="1">
      <alignment horizontal="left" vertical="center" wrapText="1"/>
    </xf>
    <xf numFmtId="14" fontId="145" fillId="0" borderId="0" xfId="0" applyNumberFormat="1" applyFont="1" applyFill="1" applyBorder="1" applyAlignment="1">
      <alignment horizontal="center" vertical="center" wrapText="1"/>
    </xf>
    <xf numFmtId="0" fontId="22" fillId="0" borderId="0" xfId="136" applyFont="1" applyFill="1" applyBorder="1" applyProtection="1">
      <alignment/>
      <protection/>
    </xf>
    <xf numFmtId="169" fontId="1" fillId="61" borderId="0" xfId="140" applyNumberFormat="1" applyFont="1" applyFill="1" applyBorder="1" applyAlignment="1" applyProtection="1">
      <alignment horizontal="right" vertical="top"/>
      <protection/>
    </xf>
    <xf numFmtId="10" fontId="1" fillId="61" borderId="0" xfId="0" applyNumberFormat="1" applyFont="1" applyFill="1" applyBorder="1" applyAlignment="1" applyProtection="1">
      <alignment horizontal="right"/>
      <protection/>
    </xf>
    <xf numFmtId="0" fontId="24" fillId="0" borderId="0" xfId="134" applyFont="1" applyAlignment="1">
      <alignment/>
    </xf>
    <xf numFmtId="0" fontId="143"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wrapText="1"/>
      <protection locked="0"/>
    </xf>
    <xf numFmtId="0" fontId="24" fillId="0" borderId="0" xfId="134" applyFont="1" applyFill="1" applyBorder="1" applyAlignment="1">
      <alignment horizontal="center"/>
    </xf>
    <xf numFmtId="0" fontId="74" fillId="60" borderId="0" xfId="137" applyFont="1" applyFill="1" applyBorder="1" applyAlignment="1" applyProtection="1">
      <alignment horizontal="left" wrapText="1"/>
      <protection/>
    </xf>
    <xf numFmtId="10" fontId="1" fillId="0" borderId="0" xfId="142" applyNumberFormat="1" applyFont="1" applyFill="1" applyBorder="1" applyAlignment="1" applyProtection="1">
      <alignment horizontal="right"/>
      <protection/>
    </xf>
    <xf numFmtId="0" fontId="112" fillId="0" borderId="0" xfId="0" applyFont="1" applyFill="1" applyBorder="1" applyAlignment="1">
      <alignment horizontal="center" vertical="center" wrapText="1"/>
    </xf>
    <xf numFmtId="0" fontId="112" fillId="0" borderId="0" xfId="0" applyFont="1" applyFill="1" applyAlignment="1">
      <alignment horizontal="center" vertical="center" wrapText="1"/>
    </xf>
    <xf numFmtId="0" fontId="112" fillId="0" borderId="0" xfId="0" applyFont="1" applyFill="1" applyBorder="1" applyAlignment="1">
      <alignment horizontal="center" vertical="center" wrapText="1"/>
    </xf>
    <xf numFmtId="0" fontId="22" fillId="0" borderId="0" xfId="0" applyFont="1" applyFill="1" applyBorder="1" applyAlignment="1" applyProtection="1">
      <alignment vertical="top" wrapText="1"/>
      <protection/>
    </xf>
    <xf numFmtId="0" fontId="1" fillId="61" borderId="0" xfId="0" applyFont="1" applyFill="1" applyBorder="1" applyAlignment="1" applyProtection="1">
      <alignment wrapText="1"/>
      <protection/>
    </xf>
    <xf numFmtId="0" fontId="1" fillId="61" borderId="0" xfId="136" applyFont="1" applyFill="1" applyBorder="1" applyProtection="1">
      <alignment/>
      <protection locked="0"/>
    </xf>
    <xf numFmtId="0" fontId="1" fillId="0" borderId="0" xfId="0" applyFont="1" applyFill="1" applyBorder="1" applyProtection="1">
      <protection locked="0"/>
    </xf>
    <xf numFmtId="0" fontId="1" fillId="0" borderId="0" xfId="136" applyFont="1" applyFill="1" applyBorder="1" applyProtection="1">
      <alignment/>
      <protection locked="0"/>
    </xf>
    <xf numFmtId="0" fontId="60" fillId="0" borderId="0" xfId="0" applyFont="1" applyFill="1" applyBorder="1" applyAlignment="1" applyProtection="1">
      <alignment horizontal="center"/>
      <protection locked="0"/>
    </xf>
    <xf numFmtId="0" fontId="22" fillId="0" borderId="0" xfId="0" applyFont="1" applyFill="1" applyBorder="1" applyProtection="1">
      <protection locked="0"/>
    </xf>
    <xf numFmtId="0" fontId="22" fillId="61" borderId="0" xfId="0" applyFont="1" applyFill="1" applyBorder="1" applyProtection="1">
      <protection locked="0"/>
    </xf>
    <xf numFmtId="0" fontId="22" fillId="0" borderId="0" xfId="0" applyFont="1" applyFill="1" applyBorder="1" applyAlignment="1" applyProtection="1">
      <alignment vertical="top"/>
      <protection locked="0"/>
    </xf>
    <xf numFmtId="0" fontId="22" fillId="0" borderId="0" xfId="0" applyFont="1" applyFill="1" applyBorder="1" applyAlignment="1" applyProtection="1">
      <alignment vertical="top" wrapText="1"/>
      <protection locked="0"/>
    </xf>
    <xf numFmtId="0" fontId="1" fillId="61" borderId="0" xfId="0" applyFont="1" applyFill="1" applyBorder="1" applyProtection="1">
      <protection locked="0"/>
    </xf>
    <xf numFmtId="0" fontId="68" fillId="61" borderId="0" xfId="0" applyFont="1" applyFill="1" applyBorder="1" applyAlignment="1" applyProtection="1">
      <alignment horizontal="left"/>
      <protection locked="0"/>
    </xf>
    <xf numFmtId="0" fontId="60" fillId="0" borderId="0" xfId="0" applyFont="1" applyFill="1" applyBorder="1" applyProtection="1">
      <protection locked="0"/>
    </xf>
    <xf numFmtId="0" fontId="1" fillId="61" borderId="0" xfId="0" applyFont="1" applyFill="1" applyBorder="1" applyAlignment="1" applyProtection="1">
      <alignment horizontal="center"/>
      <protection locked="0"/>
    </xf>
    <xf numFmtId="43" fontId="1" fillId="0" borderId="0" xfId="140" applyFont="1" applyFill="1" applyBorder="1" applyProtection="1">
      <protection locked="0"/>
    </xf>
    <xf numFmtId="0" fontId="1" fillId="61" borderId="0" xfId="0" applyFont="1" applyFill="1" applyBorder="1" applyAlignment="1" applyProtection="1">
      <alignment horizontal="left"/>
      <protection locked="0"/>
    </xf>
    <xf numFmtId="0" fontId="1" fillId="61" borderId="0" xfId="132" applyFont="1" applyFill="1" applyBorder="1" applyAlignment="1" applyProtection="1">
      <alignment horizontal="center"/>
      <protection locked="0"/>
    </xf>
    <xf numFmtId="6" fontId="1" fillId="0" borderId="0" xfId="140" applyNumberFormat="1" applyFont="1" applyFill="1" applyBorder="1" applyProtection="1">
      <protection locked="0"/>
    </xf>
    <xf numFmtId="186" fontId="1" fillId="0" borderId="0" xfId="140" applyNumberFormat="1" applyFont="1" applyFill="1" applyBorder="1" applyProtection="1">
      <protection locked="0"/>
    </xf>
    <xf numFmtId="43" fontId="60" fillId="0" borderId="0" xfId="0" applyNumberFormat="1" applyFont="1" applyFill="1" applyBorder="1" applyProtection="1">
      <protection locked="0"/>
    </xf>
    <xf numFmtId="0" fontId="60" fillId="61" borderId="0" xfId="0" applyFont="1" applyFill="1" applyBorder="1" applyProtection="1">
      <protection locked="0"/>
    </xf>
    <xf numFmtId="0" fontId="73" fillId="61" borderId="0" xfId="0" applyFont="1" applyFill="1" applyBorder="1" applyAlignment="1" applyProtection="1">
      <alignment horizontal="center"/>
      <protection locked="0"/>
    </xf>
    <xf numFmtId="0" fontId="68" fillId="61" borderId="0" xfId="0" applyFont="1" applyFill="1" applyBorder="1" applyProtection="1">
      <protection locked="0"/>
    </xf>
    <xf numFmtId="0" fontId="68" fillId="0" borderId="0" xfId="0" applyFont="1" applyFill="1" applyBorder="1" applyProtection="1">
      <protection locked="0"/>
    </xf>
    <xf numFmtId="0" fontId="139" fillId="61" borderId="0" xfId="0" applyFont="1" applyFill="1" applyBorder="1" applyAlignment="1" applyProtection="1">
      <alignment horizontal="center"/>
      <protection locked="0"/>
    </xf>
    <xf numFmtId="0" fontId="138" fillId="60" borderId="0" xfId="136" applyFont="1" applyFill="1" applyBorder="1" applyAlignment="1" applyProtection="1">
      <alignment horizontal="center" vertical="center"/>
      <protection locked="0"/>
    </xf>
    <xf numFmtId="0" fontId="22" fillId="0" borderId="0" xfId="136" applyFont="1" applyFill="1" applyBorder="1" applyAlignment="1" applyProtection="1">
      <alignment horizontal="center" vertical="center"/>
      <protection locked="0"/>
    </xf>
    <xf numFmtId="0" fontId="22" fillId="61" borderId="0" xfId="0" applyFont="1" applyFill="1" applyBorder="1" applyAlignment="1" applyProtection="1">
      <alignment horizontal="left"/>
      <protection locked="0"/>
    </xf>
    <xf numFmtId="0" fontId="138" fillId="61" borderId="0" xfId="132" applyFont="1" applyFill="1" applyBorder="1" applyAlignment="1" applyProtection="1">
      <alignment horizontal="center"/>
      <protection locked="0"/>
    </xf>
    <xf numFmtId="0" fontId="22" fillId="0" borderId="0" xfId="132" applyFont="1" applyFill="1" applyBorder="1" applyAlignment="1" applyProtection="1">
      <alignment horizontal="center"/>
      <protection locked="0"/>
    </xf>
    <xf numFmtId="0" fontId="1" fillId="0" borderId="0" xfId="132" applyFont="1" applyFill="1" applyBorder="1" applyAlignment="1" applyProtection="1">
      <alignment horizontal="center"/>
      <protection locked="0"/>
    </xf>
    <xf numFmtId="0" fontId="68" fillId="0" borderId="0" xfId="0" applyFont="1" applyFill="1" applyBorder="1" applyAlignment="1" applyProtection="1">
      <alignment horizontal="left"/>
      <protection locked="0"/>
    </xf>
    <xf numFmtId="0" fontId="140" fillId="61" borderId="0" xfId="136" applyFont="1" applyFill="1" applyBorder="1" applyProtection="1">
      <alignment/>
      <protection locked="0"/>
    </xf>
    <xf numFmtId="0" fontId="83" fillId="61" borderId="0" xfId="136" applyFont="1" applyFill="1" applyBorder="1" applyProtection="1">
      <alignment/>
      <protection locked="0"/>
    </xf>
    <xf numFmtId="0" fontId="22" fillId="61" borderId="0" xfId="136" applyFont="1" applyFill="1" applyBorder="1" applyProtection="1">
      <alignment/>
      <protection locked="0"/>
    </xf>
    <xf numFmtId="0" fontId="139" fillId="61" borderId="0" xfId="136" applyFont="1" applyFill="1" applyBorder="1" applyProtection="1">
      <alignment/>
      <protection locked="0"/>
    </xf>
    <xf numFmtId="0" fontId="139" fillId="61" borderId="0" xfId="136" applyFont="1" applyFill="1" applyBorder="1" applyAlignment="1" applyProtection="1">
      <alignment horizontal="center"/>
      <protection locked="0"/>
    </xf>
    <xf numFmtId="0" fontId="22" fillId="61" borderId="0" xfId="136" applyFont="1" applyFill="1" applyBorder="1" applyAlignment="1" applyProtection="1">
      <alignment horizontal="center"/>
      <protection locked="0"/>
    </xf>
    <xf numFmtId="0" fontId="138" fillId="63" borderId="0" xfId="136" applyFont="1" applyFill="1" applyBorder="1" applyAlignment="1" applyProtection="1">
      <alignment horizontal="center"/>
      <protection locked="0"/>
    </xf>
    <xf numFmtId="0" fontId="138" fillId="0" borderId="0" xfId="136" applyFont="1" applyFill="1" applyBorder="1" applyAlignment="1" applyProtection="1">
      <alignment horizontal="center"/>
      <protection locked="0"/>
    </xf>
    <xf numFmtId="0" fontId="22" fillId="0" borderId="0" xfId="136" applyFont="1" applyFill="1" applyBorder="1" applyAlignment="1" applyProtection="1">
      <alignment horizontal="center"/>
      <protection locked="0"/>
    </xf>
    <xf numFmtId="0" fontId="22" fillId="60" borderId="0" xfId="136" applyFont="1" applyFill="1" applyBorder="1" applyAlignment="1" applyProtection="1">
      <alignment horizontal="center"/>
      <protection locked="0"/>
    </xf>
    <xf numFmtId="0" fontId="138" fillId="60" borderId="0" xfId="136" applyFont="1" applyFill="1" applyBorder="1" applyAlignment="1" applyProtection="1">
      <alignment horizontal="center"/>
      <protection locked="0"/>
    </xf>
    <xf numFmtId="0" fontId="22" fillId="0" borderId="0" xfId="136" applyFont="1" applyFill="1" applyBorder="1" applyProtection="1">
      <alignment/>
      <protection locked="0"/>
    </xf>
    <xf numFmtId="0" fontId="139" fillId="0" borderId="0" xfId="136" applyFont="1" applyFill="1" applyBorder="1" applyAlignment="1" applyProtection="1">
      <alignment horizontal="center"/>
      <protection locked="0"/>
    </xf>
    <xf numFmtId="0" fontId="22" fillId="63" borderId="0" xfId="136" applyFont="1" applyFill="1" applyBorder="1" applyAlignment="1" applyProtection="1">
      <alignment horizontal="center" vertical="center"/>
      <protection locked="0"/>
    </xf>
    <xf numFmtId="0" fontId="22" fillId="61" borderId="0" xfId="136" applyFont="1" applyFill="1" applyBorder="1" applyAlignment="1" applyProtection="1">
      <alignment horizontal="center" vertical="center"/>
      <protection locked="0"/>
    </xf>
    <xf numFmtId="0" fontId="138" fillId="0" borderId="0" xfId="136" applyFont="1" applyFill="1" applyBorder="1" applyAlignment="1" applyProtection="1">
      <alignment horizontal="center" vertical="center"/>
      <protection locked="0"/>
    </xf>
    <xf numFmtId="0" fontId="138" fillId="63" borderId="0" xfId="136" applyFont="1" applyFill="1" applyBorder="1" applyAlignment="1" applyProtection="1">
      <alignment horizontal="center" vertical="center"/>
      <protection locked="0"/>
    </xf>
    <xf numFmtId="0" fontId="22" fillId="61" borderId="0" xfId="136" applyFont="1" applyFill="1" applyBorder="1" applyAlignment="1" applyProtection="1">
      <alignment vertical="center"/>
      <protection locked="0"/>
    </xf>
    <xf numFmtId="0" fontId="22" fillId="0" borderId="0" xfId="136" applyFont="1" applyFill="1" applyBorder="1" applyAlignment="1" applyProtection="1">
      <alignment vertical="center"/>
      <protection locked="0"/>
    </xf>
    <xf numFmtId="0" fontId="139" fillId="63" borderId="0" xfId="136" applyFont="1" applyFill="1" applyBorder="1" applyAlignment="1" applyProtection="1">
      <alignment horizontal="center"/>
      <protection locked="0"/>
    </xf>
    <xf numFmtId="0" fontId="119" fillId="61" borderId="0" xfId="0" applyFont="1" applyFill="1" applyBorder="1" applyProtection="1">
      <protection locked="0"/>
    </xf>
    <xf numFmtId="0" fontId="120" fillId="61" borderId="0" xfId="0" applyFont="1" applyFill="1" applyBorder="1" applyAlignment="1" applyProtection="1">
      <alignment horizontal="center" vertical="center"/>
      <protection locked="0"/>
    </xf>
    <xf numFmtId="6" fontId="121" fillId="61" borderId="0" xfId="139" applyNumberFormat="1" applyFont="1" applyFill="1" applyBorder="1" applyAlignment="1" applyProtection="1">
      <alignment horizontal="right"/>
      <protection locked="0"/>
    </xf>
    <xf numFmtId="0" fontId="121" fillId="61" borderId="0" xfId="137" applyFont="1" applyFill="1" applyBorder="1" applyAlignment="1" applyProtection="1">
      <alignment horizontal="left"/>
      <protection locked="0"/>
    </xf>
    <xf numFmtId="6" fontId="1" fillId="0" borderId="0" xfId="0" applyNumberFormat="1" applyFont="1" applyFill="1" applyBorder="1" applyProtection="1">
      <protection locked="0"/>
    </xf>
    <xf numFmtId="8" fontId="1" fillId="0" borderId="0" xfId="0" applyNumberFormat="1" applyFont="1" applyFill="1" applyBorder="1" applyProtection="1">
      <protection locked="0"/>
    </xf>
    <xf numFmtId="0" fontId="116" fillId="62" borderId="0" xfId="141" applyFont="1" applyFill="1" applyBorder="1" applyProtection="1">
      <alignment/>
      <protection locked="0"/>
    </xf>
    <xf numFmtId="0" fontId="123" fillId="62" borderId="0" xfId="141" applyFont="1" applyFill="1" applyBorder="1" applyProtection="1">
      <alignment/>
      <protection locked="0"/>
    </xf>
    <xf numFmtId="0" fontId="1" fillId="62" borderId="0" xfId="141" applyFont="1" applyFill="1" applyBorder="1" applyProtection="1">
      <alignment/>
      <protection locked="0"/>
    </xf>
    <xf numFmtId="6" fontId="121" fillId="61" borderId="0" xfId="137" applyNumberFormat="1" applyFont="1" applyFill="1" applyBorder="1" applyAlignment="1" applyProtection="1">
      <alignment horizontal="left"/>
      <protection locked="0"/>
    </xf>
    <xf numFmtId="6" fontId="60" fillId="61" borderId="0" xfId="138" applyNumberFormat="1" applyFont="1" applyFill="1" applyBorder="1" applyAlignment="1" applyProtection="1">
      <alignment/>
      <protection locked="0"/>
    </xf>
    <xf numFmtId="0" fontId="72" fillId="61" borderId="0" xfId="141" applyFont="1" applyFill="1" applyBorder="1" applyAlignment="1" applyProtection="1">
      <alignment vertical="top" wrapText="1"/>
      <protection locked="0"/>
    </xf>
    <xf numFmtId="0" fontId="71" fillId="61" borderId="0" xfId="141" applyFont="1" applyFill="1" applyBorder="1" applyAlignment="1" applyProtection="1">
      <alignment vertical="top" wrapText="1"/>
      <protection locked="0"/>
    </xf>
    <xf numFmtId="0" fontId="1" fillId="61" borderId="0" xfId="141" applyFont="1" applyFill="1" applyBorder="1" applyAlignment="1" applyProtection="1">
      <alignment vertical="top" wrapText="1"/>
      <protection locked="0"/>
    </xf>
    <xf numFmtId="0" fontId="68" fillId="61" borderId="0" xfId="137" applyFont="1" applyFill="1" applyBorder="1" applyAlignment="1" applyProtection="1">
      <alignment horizontal="left"/>
      <protection locked="0"/>
    </xf>
    <xf numFmtId="0" fontId="68" fillId="61" borderId="0" xfId="137" applyFont="1" applyFill="1" applyBorder="1" applyAlignment="1" applyProtection="1">
      <alignment horizontal="center"/>
      <protection locked="0"/>
    </xf>
    <xf numFmtId="0" fontId="68" fillId="61" borderId="0" xfId="137" applyFont="1" applyFill="1" applyBorder="1" applyAlignment="1" applyProtection="1">
      <alignment/>
      <protection locked="0"/>
    </xf>
    <xf numFmtId="43" fontId="1" fillId="61" borderId="0" xfId="140" applyFont="1" applyFill="1" applyBorder="1" applyAlignment="1" applyProtection="1">
      <alignment/>
      <protection locked="0"/>
    </xf>
    <xf numFmtId="0" fontId="1" fillId="61" borderId="0" xfId="141" applyFont="1" applyFill="1" applyBorder="1" applyAlignment="1" applyProtection="1">
      <alignment/>
      <protection locked="0"/>
    </xf>
    <xf numFmtId="6" fontId="60" fillId="61" borderId="0" xfId="139" applyNumberFormat="1" applyFont="1" applyFill="1" applyBorder="1" applyAlignment="1" applyProtection="1">
      <alignment horizontal="right" indent="2"/>
      <protection locked="0"/>
    </xf>
    <xf numFmtId="10" fontId="60" fillId="61" borderId="0" xfId="142" applyNumberFormat="1" applyFont="1" applyFill="1" applyBorder="1" applyAlignment="1" applyProtection="1">
      <alignment horizontal="right" indent="3"/>
      <protection locked="0"/>
    </xf>
    <xf numFmtId="43" fontId="1" fillId="61" borderId="0" xfId="140" applyFont="1" applyFill="1" applyBorder="1" applyAlignment="1" applyProtection="1">
      <alignment horizontal="left"/>
      <protection locked="0"/>
    </xf>
    <xf numFmtId="10" fontId="1" fillId="61" borderId="0" xfId="142" applyNumberFormat="1" applyFont="1" applyFill="1" applyBorder="1" applyAlignment="1" applyProtection="1">
      <alignment horizontal="left"/>
      <protection locked="0"/>
    </xf>
    <xf numFmtId="167" fontId="124" fillId="61" borderId="25" xfId="137" applyNumberFormat="1" applyFont="1" applyFill="1" applyBorder="1" applyAlignment="1" applyProtection="1">
      <alignment horizontal="right"/>
      <protection locked="0"/>
    </xf>
    <xf numFmtId="167" fontId="124" fillId="61" borderId="0" xfId="137" applyNumberFormat="1" applyFont="1" applyFill="1" applyBorder="1" applyAlignment="1" applyProtection="1">
      <alignment horizontal="right"/>
      <protection locked="0"/>
    </xf>
    <xf numFmtId="0" fontId="124" fillId="61" borderId="0" xfId="137" applyFont="1" applyFill="1" applyBorder="1" applyAlignment="1" applyProtection="1">
      <alignment horizontal="center"/>
      <protection locked="0"/>
    </xf>
    <xf numFmtId="6" fontId="121" fillId="61" borderId="0" xfId="138" applyNumberFormat="1" applyFont="1" applyFill="1" applyBorder="1" applyAlignment="1" applyProtection="1">
      <alignment/>
      <protection locked="0"/>
    </xf>
    <xf numFmtId="0" fontId="125" fillId="61" borderId="0" xfId="137" applyFont="1" applyFill="1" applyBorder="1" applyAlignment="1" applyProtection="1">
      <alignment horizontal="left"/>
      <protection locked="0"/>
    </xf>
    <xf numFmtId="5" fontId="121" fillId="61" borderId="0" xfId="138" applyNumberFormat="1" applyFont="1" applyFill="1" applyBorder="1" applyAlignment="1" applyProtection="1">
      <alignment/>
      <protection locked="0"/>
    </xf>
    <xf numFmtId="0" fontId="126" fillId="61" borderId="0" xfId="137" applyFont="1" applyFill="1" applyBorder="1" applyAlignment="1" applyProtection="1" quotePrefix="1">
      <alignment horizontal="left"/>
      <protection locked="0"/>
    </xf>
    <xf numFmtId="43" fontId="121" fillId="61" borderId="0" xfId="137" applyNumberFormat="1" applyFont="1" applyFill="1" applyBorder="1" applyAlignment="1" applyProtection="1">
      <alignment horizontal="left"/>
      <protection locked="0"/>
    </xf>
    <xf numFmtId="5" fontId="121" fillId="61" borderId="0" xfId="139" applyNumberFormat="1" applyFont="1" applyFill="1" applyBorder="1" applyAlignment="1" applyProtection="1">
      <alignment horizontal="right"/>
      <protection locked="0"/>
    </xf>
    <xf numFmtId="166" fontId="1" fillId="0" borderId="0" xfId="136" applyNumberFormat="1" applyFont="1" applyFill="1" applyBorder="1" applyProtection="1">
      <alignment/>
      <protection locked="0"/>
    </xf>
    <xf numFmtId="6" fontId="121" fillId="61" borderId="0" xfId="139" applyNumberFormat="1" applyFont="1" applyFill="1" applyBorder="1" applyAlignment="1" applyProtection="1">
      <alignment/>
      <protection locked="0"/>
    </xf>
    <xf numFmtId="6" fontId="1" fillId="61" borderId="0" xfId="139" applyNumberFormat="1" applyFont="1" applyFill="1" applyBorder="1" applyAlignment="1" applyProtection="1">
      <alignment horizontal="right"/>
      <protection locked="0"/>
    </xf>
    <xf numFmtId="6" fontId="60" fillId="61" borderId="23" xfId="138" applyNumberFormat="1" applyFont="1" applyFill="1" applyBorder="1" applyAlignment="1" applyProtection="1">
      <alignment/>
      <protection locked="0"/>
    </xf>
    <xf numFmtId="0" fontId="127" fillId="61" borderId="0" xfId="137" applyFont="1" applyFill="1" applyBorder="1" applyAlignment="1" applyProtection="1">
      <alignment horizontal="left"/>
      <protection locked="0"/>
    </xf>
    <xf numFmtId="0" fontId="129" fillId="61" borderId="0" xfId="137" applyFont="1" applyFill="1" applyBorder="1" applyAlignment="1" applyProtection="1">
      <alignment horizontal="left"/>
      <protection locked="0"/>
    </xf>
    <xf numFmtId="165" fontId="64" fillId="61" borderId="0" xfId="139" applyNumberFormat="1" applyFont="1" applyFill="1" applyBorder="1" applyAlignment="1" applyProtection="1">
      <alignment horizontal="right" indent="2"/>
      <protection locked="0"/>
    </xf>
    <xf numFmtId="0" fontId="130" fillId="61" borderId="0" xfId="137" applyFont="1" applyFill="1" applyBorder="1" applyAlignment="1" applyProtection="1">
      <alignment horizontal="left"/>
      <protection locked="0"/>
    </xf>
    <xf numFmtId="8" fontId="127" fillId="61" borderId="0" xfId="140" applyNumberFormat="1" applyFont="1" applyFill="1" applyBorder="1" applyAlignment="1" applyProtection="1">
      <alignment horizontal="right" indent="1"/>
      <protection locked="0"/>
    </xf>
    <xf numFmtId="0" fontId="127" fillId="61" borderId="0" xfId="140" applyNumberFormat="1" applyFont="1" applyFill="1" applyBorder="1" applyAlignment="1" applyProtection="1">
      <alignment horizontal="right" indent="1"/>
      <protection locked="0"/>
    </xf>
    <xf numFmtId="0" fontId="3" fillId="0" borderId="0" xfId="6586" applyFill="1" applyBorder="1" applyProtection="1">
      <alignment/>
      <protection/>
    </xf>
    <xf numFmtId="0" fontId="1" fillId="0" borderId="0" xfId="140" applyNumberFormat="1" applyFont="1" applyFill="1" applyBorder="1" applyAlignment="1" applyProtection="1">
      <alignment/>
      <protection/>
    </xf>
    <xf numFmtId="0" fontId="139" fillId="0" borderId="0" xfId="0" applyFont="1" applyFill="1" applyBorder="1" applyAlignment="1" applyProtection="1">
      <alignment horizontal="center"/>
      <protection locked="0"/>
    </xf>
    <xf numFmtId="190" fontId="8" fillId="0" borderId="0" xfId="0" applyNumberFormat="1" applyFont="1" applyFill="1" applyBorder="1" applyAlignment="1" applyProtection="1" quotePrefix="1">
      <alignment horizontal="center" vertical="center" wrapText="1"/>
      <protection/>
    </xf>
    <xf numFmtId="189" fontId="8" fillId="0" borderId="0" xfId="0" applyNumberFormat="1" applyFont="1" applyFill="1" applyBorder="1" applyAlignment="1" applyProtection="1">
      <alignment horizontal="center" vertical="center" wrapText="1"/>
      <protection/>
    </xf>
    <xf numFmtId="189" fontId="8" fillId="0" borderId="0" xfId="15" applyNumberFormat="1" applyFont="1" applyFill="1" applyBorder="1" applyAlignment="1" applyProtection="1">
      <alignment horizontal="center" vertical="center" wrapText="1"/>
      <protection/>
    </xf>
    <xf numFmtId="189" fontId="8" fillId="0" borderId="0" xfId="0" applyNumberFormat="1" applyFont="1" applyFill="1" applyBorder="1" applyAlignment="1" applyProtection="1" quotePrefix="1">
      <alignment horizontal="center" vertical="center" wrapText="1"/>
      <protection/>
    </xf>
    <xf numFmtId="189" fontId="8" fillId="0" borderId="0" xfId="15" applyNumberFormat="1" applyFont="1" applyFill="1" applyBorder="1" applyAlignment="1" applyProtection="1" quotePrefix="1">
      <alignment horizontal="center" vertical="center" wrapText="1"/>
      <protection/>
    </xf>
    <xf numFmtId="187" fontId="8" fillId="0" borderId="0" xfId="0" applyNumberFormat="1" applyFont="1" applyFill="1" applyBorder="1" applyAlignment="1" applyProtection="1">
      <alignment horizontal="center" vertical="center" wrapText="1"/>
      <protection/>
    </xf>
    <xf numFmtId="189" fontId="6" fillId="0" borderId="0" xfId="15" applyNumberFormat="1" applyFont="1" applyFill="1" applyBorder="1" applyAlignment="1" applyProtection="1" quotePrefix="1">
      <alignment horizontal="center" vertical="center" wrapText="1"/>
      <protection/>
    </xf>
    <xf numFmtId="189" fontId="6" fillId="0" borderId="0" xfId="0" applyNumberFormat="1" applyFont="1" applyFill="1" applyBorder="1" applyAlignment="1" applyProtection="1">
      <alignment horizontal="center" vertical="center" wrapText="1"/>
      <protection/>
    </xf>
    <xf numFmtId="190" fontId="8" fillId="0" borderId="0" xfId="0" applyNumberFormat="1" applyFont="1" applyFill="1" applyBorder="1" applyAlignment="1" applyProtection="1">
      <alignment horizontal="center" vertical="center" wrapText="1"/>
      <protection/>
    </xf>
    <xf numFmtId="189" fontId="0" fillId="0" borderId="0" xfId="15" applyNumberFormat="1" applyFont="1" applyFill="1" applyBorder="1" applyAlignment="1" applyProtection="1" quotePrefix="1">
      <alignment horizontal="center" vertical="center" wrapText="1"/>
      <protection/>
    </xf>
    <xf numFmtId="190" fontId="8" fillId="0" borderId="0" xfId="0" applyNumberFormat="1" applyFont="1" applyFill="1" applyBorder="1" applyAlignment="1" quotePrefix="1">
      <alignment horizontal="center" vertical="center" wrapText="1"/>
    </xf>
    <xf numFmtId="189" fontId="8" fillId="0" borderId="0" xfId="0" applyNumberFormat="1" applyFont="1" applyFill="1" applyBorder="1" applyAlignment="1" quotePrefix="1">
      <alignment horizontal="center" vertical="center" wrapText="1"/>
    </xf>
    <xf numFmtId="187" fontId="8" fillId="0" borderId="0" xfId="0" applyNumberFormat="1" applyFont="1" applyFill="1" applyBorder="1" applyAlignment="1">
      <alignment horizontal="center" vertical="center" wrapText="1"/>
    </xf>
    <xf numFmtId="189" fontId="8" fillId="0" borderId="0" xfId="0" applyNumberFormat="1" applyFont="1" applyFill="1" applyBorder="1" applyAlignment="1">
      <alignment horizontal="center" vertical="center" wrapText="1"/>
    </xf>
    <xf numFmtId="189" fontId="0" fillId="0" borderId="0" xfId="0" applyNumberFormat="1" applyFont="1" applyFill="1" applyBorder="1" applyAlignment="1">
      <alignment horizontal="center" vertical="center" wrapText="1"/>
    </xf>
    <xf numFmtId="190" fontId="8" fillId="0" borderId="0" xfId="0" applyNumberFormat="1" applyFont="1" applyFill="1" applyBorder="1" applyAlignment="1">
      <alignment horizontal="center" vertical="center" wrapText="1"/>
    </xf>
    <xf numFmtId="190" fontId="10" fillId="0" borderId="0" xfId="0" applyNumberFormat="1" applyFont="1" applyFill="1" applyBorder="1" applyAlignment="1">
      <alignment horizontal="center" vertical="center" wrapText="1"/>
    </xf>
    <xf numFmtId="189" fontId="8" fillId="0" borderId="0" xfId="15" applyNumberFormat="1" applyFont="1" applyFill="1" applyBorder="1" applyAlignment="1" quotePrefix="1">
      <alignment horizontal="center" vertical="center" wrapText="1"/>
    </xf>
    <xf numFmtId="187" fontId="9" fillId="0" borderId="0" xfId="0" applyNumberFormat="1" applyFont="1" applyFill="1" applyBorder="1" applyAlignment="1" applyProtection="1">
      <alignment horizontal="center" vertical="center" wrapText="1"/>
      <protection/>
    </xf>
    <xf numFmtId="189" fontId="0" fillId="0" borderId="0" xfId="15" applyNumberFormat="1" applyFont="1" applyAlignment="1" applyProtection="1">
      <alignment horizontal="center"/>
      <protection/>
    </xf>
    <xf numFmtId="189" fontId="0" fillId="0" borderId="0" xfId="0" applyNumberFormat="1" applyFont="1" applyFill="1" applyBorder="1" applyAlignment="1" applyProtection="1">
      <alignment horizontal="center" vertical="center" wrapText="1"/>
      <protection/>
    </xf>
    <xf numFmtId="0" fontId="13"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2" fillId="60" borderId="0" xfId="0"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189" fontId="18" fillId="33" borderId="0" xfId="15" applyNumberFormat="1" applyFont="1" applyFill="1" applyBorder="1" applyAlignment="1">
      <alignment horizontal="center" vertical="center" wrapText="1"/>
    </xf>
    <xf numFmtId="0" fontId="145" fillId="0" borderId="0" xfId="0" applyFont="1" applyFill="1" applyBorder="1" applyAlignment="1">
      <alignment horizontal="center" vertical="center" wrapText="1"/>
    </xf>
    <xf numFmtId="171" fontId="60" fillId="61" borderId="23" xfId="0" applyNumberFormat="1" applyFont="1" applyFill="1" applyBorder="1" applyAlignment="1" applyProtection="1">
      <alignment horizontal="right" indent="2"/>
      <protection/>
    </xf>
    <xf numFmtId="169" fontId="1" fillId="0" borderId="0" xfId="0" applyNumberFormat="1" applyFont="1" applyFill="1" applyBorder="1" applyProtection="1">
      <protection locked="0"/>
    </xf>
    <xf numFmtId="191" fontId="1" fillId="61" borderId="0" xfId="0" applyNumberFormat="1" applyFont="1" applyFill="1" applyBorder="1" applyProtection="1">
      <protection/>
    </xf>
    <xf numFmtId="0" fontId="121" fillId="61" borderId="0" xfId="140" applyNumberFormat="1" applyFont="1" applyFill="1" applyBorder="1" applyAlignment="1" applyProtection="1">
      <alignment horizontal="right" indent="1"/>
      <protection/>
    </xf>
    <xf numFmtId="180" fontId="121" fillId="0" borderId="0" xfId="0" applyNumberFormat="1" applyFont="1" applyFill="1" applyBorder="1" applyAlignment="1">
      <alignment horizontal="right" vertical="top" wrapText="1" readingOrder="1"/>
    </xf>
    <xf numFmtId="179" fontId="121" fillId="0" borderId="0" xfId="0" applyNumberFormat="1" applyFont="1" applyFill="1" applyBorder="1" applyAlignment="1">
      <alignment horizontal="right" vertical="top" wrapText="1" readingOrder="1"/>
    </xf>
    <xf numFmtId="180" fontId="124" fillId="0" borderId="37" xfId="0" applyNumberFormat="1" applyFont="1" applyFill="1" applyBorder="1" applyAlignment="1">
      <alignment horizontal="right" vertical="top" wrapText="1" readingOrder="1"/>
    </xf>
    <xf numFmtId="179" fontId="124" fillId="0" borderId="37" xfId="0" applyNumberFormat="1" applyFont="1" applyFill="1" applyBorder="1" applyAlignment="1">
      <alignment horizontal="right" vertical="top" wrapText="1" readingOrder="1"/>
    </xf>
    <xf numFmtId="0" fontId="121" fillId="61" borderId="0" xfId="3375" applyFont="1" applyFill="1" applyBorder="1" applyAlignment="1" applyProtection="1">
      <alignment/>
      <protection/>
    </xf>
    <xf numFmtId="182" fontId="121" fillId="0" borderId="0" xfId="0" applyNumberFormat="1" applyFont="1" applyFill="1" applyBorder="1" applyAlignment="1">
      <alignment horizontal="right" wrapText="1" readingOrder="1"/>
    </xf>
    <xf numFmtId="183" fontId="121" fillId="0" borderId="0" xfId="0" applyNumberFormat="1" applyFont="1" applyFill="1" applyBorder="1" applyAlignment="1">
      <alignment horizontal="right" wrapText="1" readingOrder="1"/>
    </xf>
    <xf numFmtId="183" fontId="121" fillId="0" borderId="0" xfId="0" applyNumberFormat="1" applyFont="1" applyFill="1" applyBorder="1" applyAlignment="1">
      <alignment horizontal="center" wrapText="1" readingOrder="1"/>
    </xf>
    <xf numFmtId="183" fontId="121" fillId="0" borderId="0" xfId="0" applyNumberFormat="1" applyFont="1" applyFill="1" applyBorder="1" applyAlignment="1">
      <alignment horizontal="right" vertical="center" wrapText="1" readingOrder="1"/>
    </xf>
    <xf numFmtId="179" fontId="121" fillId="0" borderId="0" xfId="0" applyNumberFormat="1" applyFont="1" applyFill="1" applyBorder="1" applyAlignment="1">
      <alignment horizontal="right" vertical="center" wrapText="1" readingOrder="1"/>
    </xf>
    <xf numFmtId="0" fontId="68" fillId="61" borderId="0" xfId="137" applyFont="1" applyFill="1" applyBorder="1" applyAlignment="1" applyProtection="1">
      <alignment horizontal="right" indent="1"/>
      <protection/>
    </xf>
    <xf numFmtId="179" fontId="121" fillId="61" borderId="0" xfId="3409" applyNumberFormat="1" applyFont="1" applyFill="1" applyBorder="1" applyAlignment="1" applyProtection="1">
      <alignment/>
      <protection/>
    </xf>
    <xf numFmtId="182" fontId="121" fillId="61" borderId="0" xfId="139" applyNumberFormat="1" applyFont="1" applyFill="1" applyBorder="1" applyAlignment="1" applyProtection="1">
      <alignment/>
      <protection/>
    </xf>
    <xf numFmtId="0" fontId="68" fillId="61" borderId="0" xfId="137" applyFont="1" applyFill="1" applyBorder="1" applyAlignment="1" applyProtection="1">
      <alignment horizontal="right"/>
      <protection/>
    </xf>
    <xf numFmtId="182" fontId="121" fillId="61" borderId="0" xfId="139" applyNumberFormat="1" applyFont="1" applyFill="1" applyBorder="1" applyAlignment="1" applyProtection="1">
      <alignment horizontal="right"/>
      <protection/>
    </xf>
    <xf numFmtId="179" fontId="121" fillId="61" borderId="0" xfId="3409" applyNumberFormat="1" applyFont="1" applyFill="1" applyBorder="1" applyAlignment="1" applyProtection="1">
      <alignment horizontal="right"/>
      <protection/>
    </xf>
    <xf numFmtId="180" fontId="121" fillId="61" borderId="0" xfId="139" applyNumberFormat="1" applyFont="1" applyFill="1" applyBorder="1" applyAlignment="1" applyProtection="1">
      <alignment horizontal="right"/>
      <protection/>
    </xf>
    <xf numFmtId="180" fontId="1" fillId="61" borderId="0" xfId="139" applyNumberFormat="1" applyFont="1" applyFill="1" applyBorder="1" applyAlignment="1" applyProtection="1">
      <alignment horizontal="right"/>
      <protection/>
    </xf>
    <xf numFmtId="182" fontId="60" fillId="61" borderId="23" xfId="139" applyNumberFormat="1" applyFont="1" applyFill="1" applyBorder="1" applyAlignment="1" applyProtection="1">
      <alignment horizontal="right"/>
      <protection/>
    </xf>
    <xf numFmtId="179" fontId="60" fillId="61" borderId="23" xfId="3409" applyNumberFormat="1" applyFont="1" applyFill="1" applyBorder="1" applyAlignment="1" applyProtection="1">
      <alignment horizontal="right"/>
      <protection/>
    </xf>
    <xf numFmtId="180" fontId="60" fillId="61" borderId="23" xfId="139" applyNumberFormat="1" applyFont="1" applyFill="1" applyBorder="1" applyAlignment="1" applyProtection="1">
      <alignment horizontal="right"/>
      <protection/>
    </xf>
    <xf numFmtId="180" fontId="124" fillId="61" borderId="23" xfId="139" applyNumberFormat="1" applyFont="1" applyFill="1" applyBorder="1" applyAlignment="1" applyProtection="1">
      <alignment horizontal="right"/>
      <protection/>
    </xf>
    <xf numFmtId="182" fontId="124" fillId="61" borderId="23" xfId="139" applyNumberFormat="1" applyFont="1" applyFill="1" applyBorder="1" applyAlignment="1" applyProtection="1">
      <alignment/>
      <protection/>
    </xf>
    <xf numFmtId="179" fontId="124" fillId="61" borderId="23" xfId="3409" applyNumberFormat="1" applyFont="1" applyFill="1" applyBorder="1" applyAlignment="1" applyProtection="1">
      <alignment/>
      <protection/>
    </xf>
    <xf numFmtId="182" fontId="121" fillId="61" borderId="0" xfId="140" applyNumberFormat="1" applyFont="1" applyFill="1" applyBorder="1" applyAlignment="1" applyProtection="1">
      <alignment/>
      <protection/>
    </xf>
    <xf numFmtId="179" fontId="121" fillId="0" borderId="0" xfId="142" applyNumberFormat="1" applyFont="1" applyFill="1" applyBorder="1" applyAlignment="1" applyProtection="1">
      <alignment/>
      <protection/>
    </xf>
    <xf numFmtId="179" fontId="121" fillId="61" borderId="0" xfId="142" applyNumberFormat="1" applyFont="1" applyFill="1" applyBorder="1" applyAlignment="1" applyProtection="1">
      <alignment/>
      <protection/>
    </xf>
    <xf numFmtId="182" fontId="124" fillId="61" borderId="23" xfId="140" applyNumberFormat="1" applyFont="1" applyFill="1" applyBorder="1" applyAlignment="1" applyProtection="1">
      <alignment/>
      <protection/>
    </xf>
    <xf numFmtId="179" fontId="124" fillId="0" borderId="23" xfId="142" applyNumberFormat="1" applyFont="1" applyFill="1" applyBorder="1" applyAlignment="1" applyProtection="1">
      <alignment/>
      <protection/>
    </xf>
    <xf numFmtId="182" fontId="124" fillId="61" borderId="23" xfId="139" applyNumberFormat="1" applyFont="1" applyFill="1" applyBorder="1" applyAlignment="1" applyProtection="1">
      <alignment horizontal="right"/>
      <protection/>
    </xf>
    <xf numFmtId="179" fontId="124" fillId="61" borderId="23" xfId="3409" applyNumberFormat="1" applyFont="1" applyFill="1" applyBorder="1" applyAlignment="1" applyProtection="1">
      <alignment horizontal="right"/>
      <protection/>
    </xf>
    <xf numFmtId="182" fontId="121" fillId="0" borderId="0" xfId="140" applyNumberFormat="1" applyFont="1" applyFill="1" applyBorder="1" applyAlignment="1" applyProtection="1">
      <alignment horizontal="right"/>
      <protection/>
    </xf>
    <xf numFmtId="179" fontId="121" fillId="0" borderId="0" xfId="3409" applyNumberFormat="1" applyFont="1" applyFill="1" applyBorder="1" applyAlignment="1" applyProtection="1">
      <alignment horizontal="right"/>
      <protection/>
    </xf>
    <xf numFmtId="180" fontId="121" fillId="0" borderId="0" xfId="140" applyNumberFormat="1" applyFont="1" applyFill="1" applyBorder="1" applyAlignment="1" applyProtection="1">
      <alignment horizontal="right"/>
      <protection/>
    </xf>
    <xf numFmtId="182" fontId="124" fillId="61" borderId="23" xfId="140" applyNumberFormat="1" applyFont="1" applyFill="1" applyBorder="1" applyAlignment="1" applyProtection="1">
      <alignment horizontal="right"/>
      <protection/>
    </xf>
    <xf numFmtId="180" fontId="124" fillId="61" borderId="23" xfId="140" applyNumberFormat="1" applyFont="1" applyFill="1" applyBorder="1" applyAlignment="1" applyProtection="1">
      <alignment horizontal="right"/>
      <protection/>
    </xf>
    <xf numFmtId="182" fontId="121" fillId="61" borderId="0" xfId="140" applyNumberFormat="1" applyFont="1" applyFill="1" applyBorder="1" applyAlignment="1" applyProtection="1">
      <alignment horizontal="right"/>
      <protection/>
    </xf>
    <xf numFmtId="180" fontId="121" fillId="61" borderId="0" xfId="140" applyNumberFormat="1" applyFont="1" applyFill="1" applyBorder="1" applyAlignment="1" applyProtection="1">
      <alignment horizontal="right"/>
      <protection/>
    </xf>
    <xf numFmtId="179" fontId="121" fillId="61" borderId="0" xfId="142" applyNumberFormat="1" applyFont="1" applyFill="1" applyBorder="1" applyAlignment="1" applyProtection="1">
      <alignment horizontal="right"/>
      <protection/>
    </xf>
    <xf numFmtId="179" fontId="124" fillId="61" borderId="23" xfId="142" applyNumberFormat="1" applyFont="1" applyFill="1" applyBorder="1" applyAlignment="1" applyProtection="1">
      <alignment horizontal="right"/>
      <protection/>
    </xf>
    <xf numFmtId="179" fontId="124" fillId="0" borderId="23" xfId="142" applyNumberFormat="1" applyFont="1" applyFill="1" applyBorder="1" applyAlignment="1" applyProtection="1">
      <alignment horizontal="right"/>
      <protection/>
    </xf>
    <xf numFmtId="0" fontId="60" fillId="61" borderId="0" xfId="3375" applyFont="1" applyFill="1" applyBorder="1" applyAlignment="1" applyProtection="1">
      <alignment horizontal="right"/>
      <protection/>
    </xf>
    <xf numFmtId="0" fontId="68" fillId="61" borderId="0" xfId="0" applyFont="1" applyFill="1" applyBorder="1" applyAlignment="1" applyProtection="1">
      <alignment horizontal="right" wrapText="1"/>
      <protection/>
    </xf>
    <xf numFmtId="0" fontId="134" fillId="61" borderId="0" xfId="137" applyFont="1" applyFill="1" applyBorder="1" applyAlignment="1" applyProtection="1">
      <alignment horizontal="right"/>
      <protection/>
    </xf>
    <xf numFmtId="0" fontId="153" fillId="61" borderId="0" xfId="141" applyFont="1" applyFill="1" applyBorder="1" applyProtection="1">
      <alignment/>
      <protection/>
    </xf>
    <xf numFmtId="0" fontId="154" fillId="61" borderId="0" xfId="136" applyFont="1" applyFill="1" applyBorder="1" applyAlignment="1" applyProtection="1">
      <alignment horizontal="left" indent="9"/>
      <protection/>
    </xf>
    <xf numFmtId="0" fontId="155" fillId="61" borderId="0" xfId="136" applyFont="1" applyFill="1" applyBorder="1" applyAlignment="1" applyProtection="1">
      <alignment horizontal="left" indent="9"/>
      <protection/>
    </xf>
    <xf numFmtId="0" fontId="60" fillId="61" borderId="0" xfId="136" applyFont="1" applyFill="1" applyBorder="1" applyAlignment="1" applyProtection="1">
      <alignment horizontal="left"/>
      <protection/>
    </xf>
    <xf numFmtId="0" fontId="60" fillId="61" borderId="0" xfId="136" applyFont="1" applyFill="1" applyBorder="1" applyAlignment="1" applyProtection="1">
      <alignment/>
      <protection/>
    </xf>
    <xf numFmtId="0" fontId="60" fillId="61" borderId="0" xfId="136" applyFont="1" applyFill="1" applyBorder="1" applyAlignment="1" applyProtection="1">
      <alignment horizontal="left" indent="12"/>
      <protection/>
    </xf>
    <xf numFmtId="0" fontId="68" fillId="61" borderId="0" xfId="136" applyFont="1" applyFill="1" applyBorder="1" applyAlignment="1" applyProtection="1">
      <alignment horizontal="left" indent="12"/>
      <protection/>
    </xf>
    <xf numFmtId="0" fontId="134" fillId="61" borderId="0" xfId="137" applyFont="1" applyFill="1" applyBorder="1" applyAlignment="1" applyProtection="1">
      <alignment horizontal="center"/>
      <protection/>
    </xf>
    <xf numFmtId="0" fontId="71" fillId="61" borderId="0" xfId="141" applyFont="1" applyFill="1" applyBorder="1" applyAlignment="1" applyProtection="1">
      <alignment horizontal="right" vertical="top" wrapText="1"/>
      <protection/>
    </xf>
    <xf numFmtId="0" fontId="1" fillId="61" borderId="0" xfId="141" applyFont="1" applyFill="1" applyBorder="1" applyAlignment="1" applyProtection="1">
      <alignment horizontal="right" vertical="top" wrapText="1"/>
      <protection/>
    </xf>
    <xf numFmtId="179" fontId="1" fillId="61" borderId="0" xfId="142" applyNumberFormat="1" applyFont="1" applyFill="1" applyBorder="1" applyAlignment="1" applyProtection="1">
      <alignment horizontal="right"/>
      <protection/>
    </xf>
    <xf numFmtId="179" fontId="60" fillId="61" borderId="23" xfId="142" applyNumberFormat="1" applyFont="1" applyFill="1" applyBorder="1" applyAlignment="1" applyProtection="1">
      <alignment horizontal="right"/>
      <protection/>
    </xf>
    <xf numFmtId="6" fontId="60" fillId="61" borderId="0" xfId="139" applyNumberFormat="1" applyFont="1" applyFill="1" applyBorder="1" applyAlignment="1" applyProtection="1">
      <alignment horizontal="center"/>
      <protection locked="0"/>
    </xf>
    <xf numFmtId="182" fontId="121" fillId="0" borderId="0" xfId="139" applyNumberFormat="1" applyFont="1" applyFill="1" applyBorder="1" applyAlignment="1" applyProtection="1">
      <alignment/>
      <protection/>
    </xf>
    <xf numFmtId="0" fontId="121" fillId="0" borderId="0" xfId="139" applyNumberFormat="1" applyFont="1" applyFill="1" applyBorder="1" applyAlignment="1" applyProtection="1">
      <alignment/>
      <protection/>
    </xf>
    <xf numFmtId="179" fontId="121" fillId="0" borderId="0" xfId="3409" applyNumberFormat="1" applyFont="1" applyFill="1" applyBorder="1" applyAlignment="1" applyProtection="1">
      <alignment/>
      <protection/>
    </xf>
    <xf numFmtId="0" fontId="121" fillId="0" borderId="0" xfId="137" applyFont="1" applyFill="1" applyBorder="1" applyAlignment="1" applyProtection="1">
      <alignment/>
      <protection/>
    </xf>
    <xf numFmtId="180" fontId="121" fillId="0" borderId="0" xfId="139" applyNumberFormat="1" applyFont="1" applyFill="1" applyBorder="1" applyAlignment="1" applyProtection="1">
      <alignment/>
      <protection/>
    </xf>
    <xf numFmtId="180" fontId="1" fillId="0" borderId="0" xfId="139" applyNumberFormat="1" applyFont="1" applyFill="1" applyBorder="1" applyAlignment="1" applyProtection="1">
      <alignment/>
      <protection/>
    </xf>
    <xf numFmtId="182" fontId="124" fillId="0" borderId="23" xfId="139" applyNumberFormat="1" applyFont="1" applyFill="1" applyBorder="1" applyAlignment="1" applyProtection="1">
      <alignment/>
      <protection/>
    </xf>
    <xf numFmtId="0" fontId="124" fillId="0" borderId="0" xfId="139" applyNumberFormat="1" applyFont="1" applyFill="1" applyBorder="1" applyAlignment="1" applyProtection="1">
      <alignment/>
      <protection/>
    </xf>
    <xf numFmtId="179" fontId="124" fillId="0" borderId="23" xfId="3409" applyNumberFormat="1" applyFont="1" applyFill="1" applyBorder="1" applyAlignment="1" applyProtection="1">
      <alignment/>
      <protection/>
    </xf>
    <xf numFmtId="0" fontId="124" fillId="0" borderId="0" xfId="137" applyFont="1" applyFill="1" applyBorder="1" applyAlignment="1" applyProtection="1">
      <alignment/>
      <protection/>
    </xf>
    <xf numFmtId="180" fontId="124" fillId="0" borderId="23" xfId="139" applyNumberFormat="1" applyFont="1" applyFill="1" applyBorder="1" applyAlignment="1" applyProtection="1">
      <alignment/>
      <protection/>
    </xf>
    <xf numFmtId="0" fontId="152" fillId="0" borderId="0" xfId="0" applyFont="1" applyFill="1" applyBorder="1" applyAlignment="1">
      <alignment horizontal="right" wrapText="1" readingOrder="1"/>
    </xf>
    <xf numFmtId="0" fontId="1" fillId="0" borderId="0" xfId="3375" applyFont="1" applyFill="1" applyBorder="1" applyAlignment="1" applyProtection="1">
      <alignment/>
      <protection/>
    </xf>
    <xf numFmtId="0" fontId="121" fillId="0" borderId="0" xfId="0" applyFont="1" applyFill="1" applyBorder="1" applyAlignment="1">
      <alignment horizontal="right" vertical="top" wrapText="1" readingOrder="1"/>
    </xf>
    <xf numFmtId="0" fontId="124" fillId="0" borderId="0" xfId="0" applyFont="1" applyFill="1" applyBorder="1" applyAlignment="1">
      <alignment vertical="top" wrapText="1" readingOrder="1"/>
    </xf>
    <xf numFmtId="0" fontId="121" fillId="0" borderId="0" xfId="0" applyFont="1" applyFill="1" applyBorder="1" applyAlignment="1">
      <alignment vertical="top" wrapText="1" readingOrder="1"/>
    </xf>
    <xf numFmtId="0" fontId="124" fillId="0" borderId="0" xfId="0" applyFont="1" applyFill="1" applyBorder="1" applyAlignment="1">
      <alignment horizontal="right" vertical="top" wrapText="1" readingOrder="1"/>
    </xf>
    <xf numFmtId="0" fontId="134" fillId="0" borderId="0" xfId="0" applyFont="1" applyFill="1" applyBorder="1" applyAlignment="1">
      <alignment horizontal="right" vertical="top" wrapText="1" readingOrder="1"/>
    </xf>
    <xf numFmtId="0" fontId="134" fillId="0" borderId="0" xfId="0" applyFont="1" applyFill="1" applyBorder="1" applyAlignment="1">
      <alignment horizontal="center" vertical="top" wrapText="1" readingOrder="1"/>
    </xf>
    <xf numFmtId="0" fontId="137" fillId="0" borderId="0" xfId="0" applyFont="1" applyFill="1" applyBorder="1"/>
    <xf numFmtId="0" fontId="137" fillId="0" borderId="0" xfId="140" applyNumberFormat="1" applyFont="1" applyFill="1" applyBorder="1"/>
    <xf numFmtId="181" fontId="1" fillId="61" borderId="0" xfId="136" applyNumberFormat="1" applyFont="1" applyFill="1" applyBorder="1" applyProtection="1">
      <alignment/>
      <protection/>
    </xf>
    <xf numFmtId="0" fontId="156" fillId="0" borderId="0" xfId="0" applyFont="1" applyFill="1" applyBorder="1" applyAlignment="1" applyProtection="1">
      <alignment horizontal="left" vertical="top" wrapText="1" readingOrder="1"/>
      <protection locked="0"/>
    </xf>
    <xf numFmtId="0" fontId="156" fillId="0" borderId="0" xfId="0" applyFont="1" applyFill="1" applyBorder="1" applyAlignment="1" applyProtection="1">
      <alignment vertical="top" wrapText="1" readingOrder="1"/>
      <protection locked="0"/>
    </xf>
    <xf numFmtId="175" fontId="157" fillId="61" borderId="0" xfId="140" applyNumberFormat="1" applyFont="1" applyFill="1" applyBorder="1" applyAlignment="1" applyProtection="1" quotePrefix="1">
      <alignment horizontal="center"/>
      <protection/>
    </xf>
    <xf numFmtId="43" fontId="60" fillId="61" borderId="0" xfId="18" applyFont="1" applyFill="1" applyBorder="1" applyAlignment="1" applyProtection="1">
      <alignment horizontal="left" indent="4"/>
      <protection/>
    </xf>
    <xf numFmtId="43" fontId="60" fillId="61" borderId="0" xfId="0" applyNumberFormat="1" applyFont="1" applyFill="1" applyBorder="1" applyAlignment="1" applyProtection="1">
      <alignment horizontal="center"/>
      <protection/>
    </xf>
    <xf numFmtId="174" fontId="159" fillId="61" borderId="0" xfId="15" applyNumberFormat="1" applyFont="1" applyFill="1" applyBorder="1" applyAlignment="1" applyProtection="1">
      <alignment horizontal="left" indent="5"/>
      <protection/>
    </xf>
    <xf numFmtId="10" fontId="158" fillId="61" borderId="0" xfId="15" applyNumberFormat="1" applyFont="1" applyFill="1" applyBorder="1" applyAlignment="1" applyProtection="1">
      <alignment horizontal="left" indent="5"/>
      <protection/>
    </xf>
    <xf numFmtId="172" fontId="1" fillId="0" borderId="0" xfId="141" applyNumberFormat="1" applyFont="1" applyFill="1" applyBorder="1" applyAlignment="1" applyProtection="1">
      <alignment horizontal="left"/>
      <protection/>
    </xf>
    <xf numFmtId="0" fontId="117" fillId="61" borderId="0" xfId="0" applyFont="1" applyFill="1" applyBorder="1" applyProtection="1">
      <protection/>
    </xf>
    <xf numFmtId="0" fontId="117" fillId="0" borderId="0" xfId="0" applyFont="1" applyFill="1" applyBorder="1" applyAlignment="1" applyProtection="1" quotePrefix="1">
      <alignment horizontal="left" indent="7"/>
      <protection/>
    </xf>
    <xf numFmtId="0" fontId="117" fillId="0" borderId="0" xfId="0" applyFont="1" applyFill="1" applyBorder="1" applyAlignment="1" applyProtection="1">
      <alignment horizontal="left" indent="5"/>
      <protection/>
    </xf>
    <xf numFmtId="0" fontId="118" fillId="0" borderId="0" xfId="0" applyFont="1" applyFill="1" applyBorder="1" applyAlignment="1" applyProtection="1">
      <alignment horizontal="center" wrapText="1"/>
      <protection/>
    </xf>
    <xf numFmtId="0" fontId="118" fillId="61" borderId="0" xfId="0" applyFont="1" applyFill="1" applyBorder="1" applyAlignment="1" applyProtection="1">
      <alignment horizontal="center" wrapText="1"/>
      <protection/>
    </xf>
    <xf numFmtId="0" fontId="118" fillId="61" borderId="0" xfId="0" applyFont="1" applyFill="1" applyBorder="1" applyProtection="1">
      <protection/>
    </xf>
    <xf numFmtId="179" fontId="158" fillId="61" borderId="26" xfId="3375" applyNumberFormat="1" applyFont="1" applyFill="1" applyBorder="1" applyAlignment="1" applyProtection="1">
      <alignment/>
      <protection/>
    </xf>
    <xf numFmtId="0" fontId="2" fillId="61" borderId="0" xfId="137" applyFont="1" applyFill="1" applyBorder="1" applyAlignment="1" applyProtection="1">
      <alignment/>
      <protection/>
    </xf>
    <xf numFmtId="180" fontId="158" fillId="61" borderId="26" xfId="139" applyNumberFormat="1" applyFont="1" applyFill="1" applyBorder="1" applyAlignment="1" applyProtection="1">
      <alignment horizontal="right"/>
      <protection/>
    </xf>
    <xf numFmtId="0" fontId="158" fillId="61" borderId="0" xfId="137" applyFont="1" applyFill="1" applyBorder="1" applyAlignment="1" applyProtection="1">
      <alignment horizontal="left" indent="2"/>
      <protection/>
    </xf>
    <xf numFmtId="179" fontId="158" fillId="61" borderId="26" xfId="139" applyNumberFormat="1" applyFont="1" applyFill="1" applyBorder="1" applyAlignment="1" applyProtection="1">
      <alignment horizontal="right"/>
      <protection/>
    </xf>
    <xf numFmtId="0" fontId="161" fillId="0" borderId="0" xfId="0" applyFont="1" applyAlignment="1" applyProtection="1">
      <alignment vertical="top" wrapText="1" readingOrder="1"/>
      <protection locked="0"/>
    </xf>
    <xf numFmtId="0" fontId="161" fillId="0" borderId="0" xfId="0" applyFont="1" applyAlignment="1" applyProtection="1">
      <alignment horizontal="left" vertical="top" wrapText="1" readingOrder="1"/>
      <protection locked="0"/>
    </xf>
    <xf numFmtId="43" fontId="121" fillId="61" borderId="0" xfId="18" applyFont="1" applyFill="1" applyBorder="1" applyAlignment="1" applyProtection="1">
      <alignment horizontal="left"/>
      <protection locked="0"/>
    </xf>
    <xf numFmtId="0" fontId="22" fillId="61" borderId="0" xfId="136" applyFont="1" applyFill="1" applyBorder="1" applyAlignment="1" applyProtection="1">
      <alignment wrapText="1"/>
      <protection locked="0"/>
    </xf>
    <xf numFmtId="0" fontId="75" fillId="61" borderId="0" xfId="136" applyFont="1" applyFill="1" applyBorder="1" applyAlignment="1" applyProtection="1">
      <alignment horizontal="right"/>
      <protection/>
    </xf>
    <xf numFmtId="0" fontId="83" fillId="61" borderId="0" xfId="0" applyFont="1" applyFill="1" applyBorder="1" applyAlignment="1" applyProtection="1">
      <alignment wrapText="1"/>
      <protection/>
    </xf>
    <xf numFmtId="6" fontId="1" fillId="61" borderId="0" xfId="132" applyNumberFormat="1" applyFont="1" applyFill="1" applyBorder="1" applyAlignment="1" applyProtection="1">
      <alignment/>
      <protection/>
    </xf>
    <xf numFmtId="0" fontId="22" fillId="0" borderId="0" xfId="0" applyFont="1" applyFill="1" applyBorder="1" applyAlignment="1" applyProtection="1">
      <alignment wrapText="1"/>
      <protection/>
    </xf>
    <xf numFmtId="0" fontId="1" fillId="61" borderId="0" xfId="0" applyFont="1" applyFill="1" applyBorder="1" applyAlignment="1" applyProtection="1">
      <alignment horizontal="center"/>
      <protection/>
    </xf>
    <xf numFmtId="0" fontId="151" fillId="0" borderId="0" xfId="0" applyFont="1" applyFill="1" applyBorder="1"/>
    <xf numFmtId="0" fontId="60" fillId="61" borderId="0" xfId="3375" applyFont="1" applyFill="1" applyBorder="1" applyAlignment="1" applyProtection="1">
      <alignment horizontal="center"/>
      <protection/>
    </xf>
    <xf numFmtId="180" fontId="121" fillId="0" borderId="0" xfId="0" applyNumberFormat="1" applyFont="1" applyFill="1" applyBorder="1" applyAlignment="1">
      <alignment horizontal="right" wrapText="1" readingOrder="1"/>
    </xf>
    <xf numFmtId="0" fontId="161" fillId="0" borderId="0" xfId="0" applyFont="1" applyAlignment="1" applyProtection="1">
      <alignment horizontal="right" vertical="top" wrapText="1" readingOrder="1"/>
      <protection locked="0"/>
    </xf>
    <xf numFmtId="0" fontId="0" fillId="0" borderId="0" xfId="0"/>
    <xf numFmtId="0" fontId="1" fillId="0" borderId="0" xfId="132" applyFont="1" applyFill="1" applyBorder="1" applyAlignment="1" applyProtection="1">
      <alignment horizontal="left"/>
      <protection/>
    </xf>
    <xf numFmtId="171" fontId="1" fillId="0" borderId="0" xfId="0" applyNumberFormat="1" applyFont="1" applyFill="1" applyBorder="1" applyAlignment="1" applyProtection="1">
      <alignment horizontal="right" indent="3"/>
      <protection/>
    </xf>
    <xf numFmtId="175" fontId="1" fillId="0" borderId="0" xfId="140" applyNumberFormat="1" applyFont="1" applyFill="1" applyBorder="1" applyAlignment="1" applyProtection="1">
      <alignment horizontal="center"/>
      <protection/>
    </xf>
    <xf numFmtId="175" fontId="1" fillId="0" borderId="0" xfId="140" applyNumberFormat="1" applyFont="1" applyFill="1" applyBorder="1" applyAlignment="1" applyProtection="1" quotePrefix="1">
      <alignment horizontal="center"/>
      <protection/>
    </xf>
    <xf numFmtId="171" fontId="1" fillId="0" borderId="0" xfId="0" applyNumberFormat="1" applyFont="1" applyFill="1" applyBorder="1" applyAlignment="1" applyProtection="1">
      <alignment horizontal="right" indent="2"/>
      <protection/>
    </xf>
    <xf numFmtId="174" fontId="1" fillId="0" borderId="0" xfId="132" applyNumberFormat="1"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0" xfId="132" applyFont="1" applyFill="1" applyBorder="1" applyAlignment="1" applyProtection="1">
      <alignment horizontal="center"/>
      <protection/>
    </xf>
    <xf numFmtId="177" fontId="1" fillId="0" borderId="0" xfId="132" applyNumberFormat="1" applyFont="1" applyFill="1" applyBorder="1" applyAlignment="1" applyProtection="1">
      <alignment horizontal="right" indent="3"/>
      <protection/>
    </xf>
    <xf numFmtId="176" fontId="1" fillId="0" borderId="0" xfId="132" applyNumberFormat="1" applyFont="1" applyFill="1" applyBorder="1" applyAlignment="1" applyProtection="1">
      <alignment horizontal="right" indent="3"/>
      <protection/>
    </xf>
    <xf numFmtId="178" fontId="1" fillId="0" borderId="0" xfId="132" applyNumberFormat="1" applyFont="1" applyFill="1" applyBorder="1" applyAlignment="1" applyProtection="1">
      <alignment horizontal="right" indent="3"/>
      <protection/>
    </xf>
    <xf numFmtId="0" fontId="2" fillId="61" borderId="0" xfId="132" applyFont="1" applyFill="1" applyBorder="1" applyAlignment="1" applyProtection="1">
      <alignment horizontal="left"/>
      <protection/>
    </xf>
    <xf numFmtId="171" fontId="2" fillId="61" borderId="0" xfId="0" applyNumberFormat="1" applyFont="1" applyFill="1" applyBorder="1" applyAlignment="1" applyProtection="1">
      <alignment horizontal="right" indent="2"/>
      <protection/>
    </xf>
    <xf numFmtId="2" fontId="2" fillId="61" borderId="0" xfId="0" applyNumberFormat="1" applyFont="1" applyFill="1" applyBorder="1" applyAlignment="1" applyProtection="1">
      <alignment horizontal="center"/>
      <protection/>
    </xf>
    <xf numFmtId="2" fontId="2" fillId="0" borderId="0" xfId="0" applyNumberFormat="1" applyFont="1" applyFill="1" applyBorder="1" applyAlignment="1" applyProtection="1">
      <alignment horizontal="center"/>
      <protection/>
    </xf>
    <xf numFmtId="180" fontId="124" fillId="0" borderId="38" xfId="0" applyNumberFormat="1" applyFont="1" applyFill="1" applyBorder="1" applyAlignment="1" applyProtection="1">
      <alignment horizontal="right" vertical="top" wrapText="1" readingOrder="1"/>
      <protection locked="0"/>
    </xf>
    <xf numFmtId="0" fontId="124" fillId="0" borderId="0" xfId="0" applyFont="1" applyFill="1" applyBorder="1" applyAlignment="1" applyProtection="1">
      <alignment vertical="top" wrapText="1" readingOrder="1"/>
      <protection locked="0"/>
    </xf>
    <xf numFmtId="0" fontId="121" fillId="0" borderId="0" xfId="0" applyFont="1" applyFill="1" applyBorder="1" applyAlignment="1" applyProtection="1">
      <alignment vertical="top" wrapText="1" readingOrder="1"/>
      <protection locked="0"/>
    </xf>
    <xf numFmtId="0" fontId="13" fillId="0" borderId="0" xfId="0" applyFont="1" applyFill="1" applyBorder="1" applyAlignment="1">
      <alignment horizontal="center" vertical="center"/>
    </xf>
    <xf numFmtId="0" fontId="24" fillId="58" borderId="0" xfId="0" applyFont="1" applyFill="1" applyBorder="1" applyAlignment="1">
      <alignment horizontal="center"/>
    </xf>
    <xf numFmtId="0" fontId="0" fillId="0" borderId="0" xfId="0" applyFont="1" applyAlignment="1">
      <alignment/>
    </xf>
    <xf numFmtId="0" fontId="24" fillId="56" borderId="0" xfId="134" applyFont="1" applyFill="1" applyBorder="1" applyAlignment="1">
      <alignment horizontal="center"/>
    </xf>
    <xf numFmtId="0" fontId="24" fillId="0" borderId="0" xfId="134" applyFont="1" applyAlignment="1">
      <alignment/>
    </xf>
    <xf numFmtId="0" fontId="24" fillId="58" borderId="0" xfId="134" applyFont="1" applyFill="1" applyBorder="1" applyAlignment="1">
      <alignment horizontal="center"/>
    </xf>
    <xf numFmtId="168" fontId="121" fillId="61" borderId="0" xfId="137" applyNumberFormat="1" applyFont="1" applyFill="1" applyBorder="1" applyAlignment="1" applyProtection="1" quotePrefix="1">
      <alignment horizontal="left"/>
      <protection locked="0"/>
    </xf>
    <xf numFmtId="0" fontId="22" fillId="61" borderId="0" xfId="0" applyFont="1" applyFill="1" applyBorder="1" applyAlignment="1" applyProtection="1">
      <alignment wrapText="1"/>
      <protection locked="0"/>
    </xf>
    <xf numFmtId="0" fontId="60" fillId="61" borderId="0" xfId="0" applyFont="1" applyFill="1" applyBorder="1" applyAlignment="1" applyProtection="1">
      <alignment horizontal="left" wrapText="1" indent="2"/>
      <protection/>
    </xf>
    <xf numFmtId="0" fontId="22" fillId="0" borderId="0" xfId="0" applyFont="1" applyFill="1" applyBorder="1" applyAlignment="1" applyProtection="1">
      <alignment wrapText="1"/>
      <protection/>
    </xf>
    <xf numFmtId="0" fontId="1" fillId="0" borderId="0" xfId="0" applyFont="1" applyFill="1" applyBorder="1" applyAlignment="1" applyProtection="1">
      <alignment wrapText="1"/>
      <protection locked="0"/>
    </xf>
    <xf numFmtId="0" fontId="1" fillId="61" borderId="0" xfId="0" applyFont="1" applyFill="1" applyBorder="1" applyAlignment="1" applyProtection="1">
      <alignment horizontal="center"/>
      <protection/>
    </xf>
    <xf numFmtId="0" fontId="22" fillId="0" borderId="0" xfId="0" applyFont="1" applyFill="1" applyBorder="1" applyAlignment="1" applyProtection="1">
      <alignment horizontal="left" wrapText="1"/>
      <protection/>
    </xf>
    <xf numFmtId="0" fontId="22" fillId="61" borderId="0" xfId="136" applyFont="1" applyFill="1" applyBorder="1" applyAlignment="1" applyProtection="1">
      <alignment vertical="center" wrapText="1"/>
      <protection locked="0"/>
    </xf>
    <xf numFmtId="0" fontId="22" fillId="61" borderId="0" xfId="136" applyFont="1" applyFill="1" applyBorder="1" applyAlignment="1" applyProtection="1">
      <alignment wrapText="1"/>
      <protection locked="0"/>
    </xf>
    <xf numFmtId="0" fontId="141" fillId="0" borderId="0" xfId="0" applyFont="1" applyFill="1" applyBorder="1" applyAlignment="1" applyProtection="1">
      <alignment horizontal="left" wrapText="1"/>
      <protection/>
    </xf>
    <xf numFmtId="0" fontId="83" fillId="61" borderId="0" xfId="136" applyFont="1" applyFill="1" applyBorder="1" applyAlignment="1" applyProtection="1">
      <alignment wrapText="1"/>
      <protection locked="0"/>
    </xf>
    <xf numFmtId="0" fontId="1" fillId="61" borderId="0" xfId="0" applyFont="1" applyFill="1" applyBorder="1" applyAlignment="1" applyProtection="1">
      <alignment wrapText="1"/>
      <protection locked="0"/>
    </xf>
    <xf numFmtId="0" fontId="141" fillId="0" borderId="0" xfId="0" applyFont="1" applyFill="1" applyBorder="1" applyAlignment="1" applyProtection="1">
      <alignment vertical="top" wrapText="1"/>
      <protection locked="0"/>
    </xf>
    <xf numFmtId="6" fontId="1" fillId="61" borderId="0" xfId="132" applyNumberFormat="1" applyFont="1" applyFill="1" applyBorder="1" applyAlignment="1" applyProtection="1">
      <alignment/>
      <protection/>
    </xf>
    <xf numFmtId="0" fontId="141" fillId="0" borderId="0" xfId="0" applyFont="1" applyFill="1" applyBorder="1" applyAlignment="1" applyProtection="1">
      <alignment wrapText="1"/>
      <protection locked="0"/>
    </xf>
    <xf numFmtId="0" fontId="75" fillId="61" borderId="0" xfId="136" applyFont="1" applyFill="1" applyBorder="1" applyAlignment="1" applyProtection="1">
      <alignment horizontal="right"/>
      <protection/>
    </xf>
    <xf numFmtId="0" fontId="83" fillId="61" borderId="0" xfId="0" applyFont="1" applyFill="1" applyBorder="1" applyAlignment="1" applyProtection="1">
      <alignment vertical="center" wrapText="1"/>
      <protection/>
    </xf>
    <xf numFmtId="0" fontId="83" fillId="0" borderId="0" xfId="0" applyFont="1" applyFill="1" applyBorder="1" applyAlignment="1" applyProtection="1">
      <alignment vertical="center" wrapText="1"/>
      <protection/>
    </xf>
    <xf numFmtId="0" fontId="83" fillId="61" borderId="0" xfId="0" applyFont="1" applyFill="1" applyBorder="1" applyAlignment="1" applyProtection="1">
      <alignment wrapText="1"/>
      <protection/>
    </xf>
    <xf numFmtId="0" fontId="22" fillId="61" borderId="0" xfId="0" applyFont="1" applyFill="1" applyBorder="1" applyAlignment="1" applyProtection="1">
      <alignment vertical="top" wrapText="1"/>
      <protection/>
    </xf>
    <xf numFmtId="0" fontId="141" fillId="0" borderId="0" xfId="0" applyFont="1" applyFill="1" applyBorder="1" applyAlignment="1" applyProtection="1">
      <alignment vertical="top" wrapText="1"/>
      <protection/>
    </xf>
    <xf numFmtId="0" fontId="121" fillId="61" borderId="0" xfId="3375" applyFont="1" applyFill="1" applyBorder="1" applyAlignment="1" applyProtection="1">
      <alignment horizontal="left" wrapText="1"/>
      <protection/>
    </xf>
    <xf numFmtId="0" fontId="127" fillId="61" borderId="0" xfId="137" applyFont="1" applyFill="1" applyBorder="1" applyAlignment="1">
      <alignment horizontal="left" wrapText="1"/>
      <protection/>
    </xf>
    <xf numFmtId="0" fontId="161" fillId="0" borderId="0" xfId="0" applyFont="1" applyAlignment="1" applyProtection="1">
      <alignment horizontal="right" vertical="top" wrapText="1" readingOrder="1"/>
      <protection locked="0"/>
    </xf>
    <xf numFmtId="0" fontId="0" fillId="0" borderId="0" xfId="0"/>
    <xf numFmtId="0" fontId="59" fillId="0" borderId="0" xfId="0" applyFont="1" applyAlignment="1" applyProtection="1">
      <alignment vertical="top" wrapText="1" readingOrder="1"/>
      <protection locked="0"/>
    </xf>
    <xf numFmtId="0" fontId="1" fillId="62" borderId="0" xfId="136" applyFont="1" applyFill="1" applyBorder="1" applyAlignment="1" applyProtection="1">
      <alignment horizontal="center"/>
      <protection/>
    </xf>
    <xf numFmtId="0" fontId="60" fillId="61" borderId="0" xfId="3375" applyFont="1" applyFill="1" applyBorder="1" applyAlignment="1" applyProtection="1">
      <alignment horizontal="center"/>
      <protection/>
    </xf>
    <xf numFmtId="0" fontId="124" fillId="0" borderId="0" xfId="0" applyFont="1" applyFill="1" applyBorder="1" applyAlignment="1">
      <alignment horizontal="center" vertical="top" wrapText="1" readingOrder="1"/>
    </xf>
    <xf numFmtId="0" fontId="151" fillId="0" borderId="0" xfId="0" applyFont="1" applyFill="1" applyBorder="1"/>
    <xf numFmtId="180" fontId="121" fillId="0" borderId="0" xfId="0" applyNumberFormat="1" applyFont="1" applyFill="1" applyBorder="1" applyAlignment="1">
      <alignment horizontal="right" wrapText="1" readingOrder="1"/>
    </xf>
    <xf numFmtId="0" fontId="121" fillId="0" borderId="0" xfId="0" applyFont="1" applyFill="1" applyBorder="1" applyAlignment="1">
      <alignment horizontal="right" wrapText="1" readingOrder="1"/>
    </xf>
    <xf numFmtId="0" fontId="151" fillId="0" borderId="0" xfId="0" applyFont="1" applyFill="1" applyBorder="1" applyAlignment="1">
      <alignment horizontal="right"/>
    </xf>
    <xf numFmtId="0" fontId="83" fillId="61" borderId="0" xfId="136" applyFont="1" applyFill="1" applyBorder="1" applyAlignment="1" applyProtection="1">
      <alignment horizontal="left" vertical="top" wrapText="1"/>
      <protection/>
    </xf>
    <xf numFmtId="0" fontId="72" fillId="61" borderId="0" xfId="141" applyFont="1" applyFill="1" applyBorder="1" applyAlignment="1" applyProtection="1">
      <alignment vertical="top" wrapText="1"/>
      <protection/>
    </xf>
    <xf numFmtId="0" fontId="22" fillId="61" borderId="0" xfId="136" applyFont="1" applyFill="1" applyBorder="1" applyAlignment="1" applyProtection="1">
      <alignment horizontal="left" vertical="top" wrapText="1"/>
      <protection/>
    </xf>
    <xf numFmtId="0" fontId="22" fillId="61" borderId="0" xfId="136" applyFont="1" applyFill="1" applyBorder="1" applyAlignment="1" applyProtection="1">
      <alignment vertical="top" wrapText="1"/>
      <protection/>
    </xf>
    <xf numFmtId="0" fontId="1" fillId="59" borderId="0" xfId="136" applyFont="1" applyFill="1" applyAlignment="1">
      <alignment wrapText="1"/>
      <protection/>
    </xf>
    <xf numFmtId="0" fontId="75" fillId="59" borderId="0" xfId="136" applyFont="1" applyFill="1" applyAlignment="1">
      <alignment horizontal="right"/>
      <protection/>
    </xf>
    <xf numFmtId="0" fontId="3" fillId="0" borderId="0" xfId="3365" applyAlignment="1">
      <alignment wrapText="1"/>
      <protection/>
    </xf>
    <xf numFmtId="0" fontId="74" fillId="60" borderId="0" xfId="137" applyFont="1" applyFill="1" applyBorder="1" applyAlignment="1" applyProtection="1">
      <alignment horizontal="left" wrapText="1"/>
      <protection/>
    </xf>
    <xf numFmtId="0" fontId="102" fillId="60" borderId="0" xfId="3365" applyFont="1" applyFill="1" applyAlignment="1">
      <alignment wrapText="1"/>
      <protection/>
    </xf>
    <xf numFmtId="0" fontId="104" fillId="60" borderId="0" xfId="3365" applyFont="1" applyFill="1" applyAlignment="1">
      <alignment vertical="top" wrapText="1"/>
      <protection/>
    </xf>
    <xf numFmtId="0" fontId="104" fillId="60" borderId="0" xfId="3365" applyFont="1" applyFill="1" applyAlignment="1">
      <alignment wrapText="1"/>
      <protection/>
    </xf>
    <xf numFmtId="0" fontId="103" fillId="60" borderId="0" xfId="3365" applyFont="1" applyFill="1" applyAlignment="1">
      <alignment wrapText="1"/>
      <protection/>
    </xf>
    <xf numFmtId="0" fontId="22" fillId="0" borderId="0" xfId="3365" applyFont="1" applyFill="1" applyBorder="1" applyAlignment="1">
      <alignment vertical="top" wrapText="1"/>
      <protection/>
    </xf>
    <xf numFmtId="0" fontId="75" fillId="0" borderId="0" xfId="136" applyFont="1" applyFill="1" applyBorder="1" applyAlignment="1">
      <alignment horizontal="right"/>
      <protection/>
    </xf>
    <xf numFmtId="0" fontId="0" fillId="59" borderId="0" xfId="136" applyFont="1" applyFill="1" applyAlignment="1">
      <alignment wrapText="1"/>
      <protection/>
    </xf>
    <xf numFmtId="0" fontId="75" fillId="60" borderId="0" xfId="3365" applyFont="1" applyFill="1" applyAlignment="1">
      <alignment horizontal="center"/>
      <protection/>
    </xf>
    <xf numFmtId="0" fontId="106" fillId="60" borderId="0" xfId="3365" applyFont="1" applyFill="1" applyAlignment="1">
      <alignment horizontal="center"/>
      <protection/>
    </xf>
    <xf numFmtId="0" fontId="74" fillId="0" borderId="0" xfId="137" applyFont="1" applyFill="1" applyBorder="1" applyAlignment="1" applyProtection="1">
      <alignment horizontal="left" wrapText="1"/>
      <protection/>
    </xf>
    <xf numFmtId="0" fontId="102" fillId="0" borderId="0" xfId="3365" applyFont="1" applyFill="1" applyAlignment="1">
      <alignment wrapText="1"/>
      <protection/>
    </xf>
    <xf numFmtId="0" fontId="74" fillId="60" borderId="0" xfId="3365" applyFont="1" applyFill="1" applyAlignment="1">
      <alignment vertical="top" wrapText="1"/>
      <protection/>
    </xf>
    <xf numFmtId="0" fontId="102" fillId="60" borderId="0" xfId="3365" applyFont="1" applyFill="1" applyAlignment="1">
      <alignment vertical="top" wrapText="1"/>
      <protection/>
    </xf>
    <xf numFmtId="0" fontId="74" fillId="60" borderId="0" xfId="3365" applyFont="1" applyFill="1" applyAlignment="1">
      <alignment wrapText="1"/>
      <protection/>
    </xf>
    <xf numFmtId="0" fontId="72" fillId="0" borderId="0" xfId="3365" applyFont="1" applyFill="1" applyBorder="1" applyAlignment="1">
      <alignment vertical="top" wrapText="1"/>
      <protection/>
    </xf>
    <xf numFmtId="0" fontId="71" fillId="0" borderId="0" xfId="3365" applyFont="1" applyFill="1" applyBorder="1" applyAlignment="1">
      <alignment vertical="top" wrapText="1"/>
      <protection/>
    </xf>
    <xf numFmtId="0" fontId="1" fillId="0" borderId="0" xfId="3365" applyFont="1" applyFill="1" applyBorder="1" applyAlignment="1">
      <alignment vertical="top" wrapText="1"/>
      <protection/>
    </xf>
    <xf numFmtId="0" fontId="1" fillId="0" borderId="0" xfId="3365" applyFont="1" applyFill="1" applyBorder="1" applyAlignment="1">
      <alignment wrapText="1"/>
      <protection/>
    </xf>
    <xf numFmtId="168" fontId="59" fillId="0" borderId="0" xfId="137" applyNumberFormat="1" applyFont="1" applyFill="1" applyBorder="1" applyAlignment="1" quotePrefix="1">
      <alignment horizontal="left"/>
      <protection/>
    </xf>
    <xf numFmtId="6" fontId="1" fillId="0" borderId="0" xfId="132" applyNumberFormat="1" applyFont="1" applyFill="1" applyBorder="1" applyAlignment="1">
      <alignment/>
      <protection/>
    </xf>
    <xf numFmtId="0" fontId="60" fillId="0" borderId="0" xfId="3365" applyFont="1" applyFill="1" applyBorder="1" applyAlignment="1">
      <alignment horizontal="left" wrapText="1" indent="2"/>
      <protection/>
    </xf>
    <xf numFmtId="0" fontId="3" fillId="0" borderId="0" xfId="3365" applyFill="1" applyBorder="1" applyAlignment="1">
      <alignment horizontal="left" wrapText="1" indent="2"/>
      <protection/>
    </xf>
    <xf numFmtId="0" fontId="79" fillId="59" borderId="0" xfId="136" applyFont="1" applyFill="1" applyAlignment="1">
      <alignment wrapText="1"/>
      <protection/>
    </xf>
    <xf numFmtId="0" fontId="3" fillId="0" borderId="0" xfId="3365" applyFill="1" applyBorder="1" applyAlignment="1">
      <alignment wrapText="1"/>
      <protection/>
    </xf>
    <xf numFmtId="0" fontId="144" fillId="0" borderId="0" xfId="0" applyFont="1" applyFill="1" applyBorder="1" applyAlignment="1">
      <alignment horizontal="left" vertical="center" wrapText="1"/>
    </xf>
    <xf numFmtId="192" fontId="1" fillId="61" borderId="0" xfId="0" applyNumberFormat="1" applyFont="1" applyFill="1" applyBorder="1" applyAlignment="1" applyProtection="1">
      <alignment horizontal="center"/>
      <protection/>
    </xf>
    <xf numFmtId="192" fontId="1" fillId="61" borderId="0" xfId="132" applyNumberFormat="1" applyFont="1" applyFill="1" applyBorder="1" applyAlignment="1" applyProtection="1">
      <alignment horizontal="center"/>
      <protection/>
    </xf>
    <xf numFmtId="192" fontId="1" fillId="0" borderId="0" xfId="132" applyNumberFormat="1" applyFont="1" applyFill="1" applyBorder="1" applyAlignment="1" applyProtection="1">
      <alignment horizontal="center"/>
      <protection/>
    </xf>
    <xf numFmtId="14" fontId="154" fillId="0" borderId="0" xfId="0" applyNumberFormat="1" applyFont="1" applyAlignment="1">
      <alignment horizontal="center" vertical="center" readingOrder="1"/>
    </xf>
    <xf numFmtId="0" fontId="117" fillId="0" borderId="0" xfId="0" applyFont="1" applyAlignment="1">
      <alignment horizontal="center" vertical="center" wrapText="1" readingOrder="1"/>
    </xf>
    <xf numFmtId="0" fontId="0" fillId="0" borderId="0" xfId="0" applyAlignment="1">
      <alignment horizontal="center" wrapText="1" readingOrder="1"/>
    </xf>
  </cellXfs>
  <cellStyles count="6575">
    <cellStyle name="Normal" xfId="0"/>
    <cellStyle name="Percent" xfId="15"/>
    <cellStyle name="Currency" xfId="16"/>
    <cellStyle name="Currency [0]" xfId="17"/>
    <cellStyle name="Comma" xfId="18"/>
    <cellStyle name="Comma [0]" xfId="19"/>
    <cellStyle name="Normal 4" xfId="20"/>
    <cellStyle name="Normal 3" xfId="21"/>
    <cellStyle name="Followed Hyperlink" xfId="22"/>
    <cellStyle name="Followed Hyperlink" xfId="23"/>
    <cellStyle name="Followed Hyperlink"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 name="Followed Hyperlink" xfId="69"/>
    <cellStyle name="Followed Hyperlink" xfId="70"/>
    <cellStyle name="Followed Hyperlink" xfId="71"/>
    <cellStyle name="Followed Hyperlink" xfId="72"/>
    <cellStyle name="Followed Hyperlink" xfId="73"/>
    <cellStyle name="Followed Hyperlink" xfId="74"/>
    <cellStyle name="Followed Hyperlink" xfId="75"/>
    <cellStyle name="Followed Hyperlink" xfId="76"/>
    <cellStyle name="Followed Hyperlink" xfId="77"/>
    <cellStyle name="Followed Hyperlink" xfId="78"/>
    <cellStyle name="Followed Hyperlink" xfId="79"/>
    <cellStyle name="Followed Hyperlink" xfId="80"/>
    <cellStyle name="Followed Hyperlink" xfId="81"/>
    <cellStyle name="Followed Hyperlink" xfId="82"/>
    <cellStyle name="Followed Hyperlink" xfId="83"/>
    <cellStyle name="Followed Hyperlink" xfId="84"/>
    <cellStyle name="Followed Hyperlink" xfId="85"/>
    <cellStyle name="Followed Hyperlink" xfId="86"/>
    <cellStyle name="Followed Hyperlink" xfId="87"/>
    <cellStyle name="Followed Hyperlink" xfId="88"/>
    <cellStyle name="Followed Hyperlink" xfId="89"/>
    <cellStyle name="Followed Hyperlink" xfId="90"/>
    <cellStyle name="Followed Hyperlink" xfId="91"/>
    <cellStyle name="Followed Hyperlink" xfId="92"/>
    <cellStyle name="Followed Hyperlink" xfId="93"/>
    <cellStyle name="Followed Hyperlink" xfId="94"/>
    <cellStyle name="Followed Hyperlink" xfId="95"/>
    <cellStyle name="Followed Hyperlink" xfId="96"/>
    <cellStyle name="Followed Hyperlink" xfId="97"/>
    <cellStyle name="Followed Hyperlink" xfId="98"/>
    <cellStyle name="Followed Hyperlink" xfId="99"/>
    <cellStyle name="Followed Hyperlink" xfId="100"/>
    <cellStyle name="Followed Hyperlink" xfId="101"/>
    <cellStyle name="Followed Hyperlink" xfId="102"/>
    <cellStyle name="Followed Hyperlink" xfId="103"/>
    <cellStyle name="Followed Hyperlink" xfId="104"/>
    <cellStyle name="Followed Hyperlink" xfId="105"/>
    <cellStyle name="Followed Hyperlink" xfId="106"/>
    <cellStyle name="Followed Hyperlink" xfId="107"/>
    <cellStyle name="Followed Hyperlink" xfId="108"/>
    <cellStyle name="Followed Hyperlink" xfId="109"/>
    <cellStyle name="Followed Hyperlink" xfId="110"/>
    <cellStyle name="Followed Hyperlink" xfId="111"/>
    <cellStyle name="Followed Hyperlink" xfId="112"/>
    <cellStyle name="Followed Hyperlink" xfId="113"/>
    <cellStyle name="Followed Hyperlink" xfId="114"/>
    <cellStyle name="Followed Hyperlink" xfId="115"/>
    <cellStyle name="Followed Hyperlink" xfId="116"/>
    <cellStyle name="Followed Hyperlink" xfId="117"/>
    <cellStyle name="Followed Hyperlink" xfId="118"/>
    <cellStyle name="Followed Hyperlink" xfId="119"/>
    <cellStyle name="Followed Hyperlink" xfId="120"/>
    <cellStyle name="Followed Hyperlink" xfId="121"/>
    <cellStyle name="Followed Hyperlink" xfId="122"/>
    <cellStyle name="Followed Hyperlink" xfId="123"/>
    <cellStyle name="Followed Hyperlink" xfId="124"/>
    <cellStyle name="Followed Hyperlink" xfId="125"/>
    <cellStyle name="Followed Hyperlink" xfId="126"/>
    <cellStyle name="Followed Hyperlink" xfId="127"/>
    <cellStyle name="Followed Hyperlink" xfId="128"/>
    <cellStyle name="Followed Hyperlink" xfId="129"/>
    <cellStyle name="Standard 3" xfId="130"/>
    <cellStyle name="Comma 2" xfId="131"/>
    <cellStyle name="Normal 2" xfId="132"/>
    <cellStyle name="Normal 7" xfId="133"/>
    <cellStyle name="Hyperlink" xfId="134"/>
    <cellStyle name="Normal 5" xfId="135"/>
    <cellStyle name="Normal_CB Programme Monthly Investor Report - FINAL VERSION" xfId="136"/>
    <cellStyle name="Normal_Sheet1 2" xfId="137"/>
    <cellStyle name="Currency 2" xfId="138"/>
    <cellStyle name="Comma 3 2" xfId="139"/>
    <cellStyle name="Comma 2 2" xfId="140"/>
    <cellStyle name="Normal 2_CB Programme Monthly Investor Report - FINAL VERSION 2" xfId="141"/>
    <cellStyle name="Percent 2" xfId="142"/>
    <cellStyle name="Hyperlink 2" xfId="143"/>
    <cellStyle name="20% - Accent1 2" xfId="144"/>
    <cellStyle name="20% - Accent1 3" xfId="145"/>
    <cellStyle name="20% - Accent1 3 2" xfId="146"/>
    <cellStyle name="20% - Accent1 3 2 2" xfId="147"/>
    <cellStyle name="20% - Accent1 3 2 2 2" xfId="148"/>
    <cellStyle name="20% - Accent1 3 2 2 2 2" xfId="149"/>
    <cellStyle name="20% - Accent1 3 2 2 3" xfId="150"/>
    <cellStyle name="20% - Accent1 3 2 2 4" xfId="151"/>
    <cellStyle name="20% - Accent1 3 2 3" xfId="152"/>
    <cellStyle name="20% - Accent1 3 2 3 2" xfId="153"/>
    <cellStyle name="20% - Accent1 3 2 4" xfId="154"/>
    <cellStyle name="20% - Accent1 3 2 5" xfId="155"/>
    <cellStyle name="20% - Accent1 3 3" xfId="156"/>
    <cellStyle name="20% - Accent1 3 3 2" xfId="157"/>
    <cellStyle name="20% - Accent1 3 3 2 2" xfId="158"/>
    <cellStyle name="20% - Accent1 3 3 3" xfId="159"/>
    <cellStyle name="20% - Accent1 3 3 4" xfId="160"/>
    <cellStyle name="20% - Accent1 3 4" xfId="161"/>
    <cellStyle name="20% - Accent1 3 4 2" xfId="162"/>
    <cellStyle name="20% - Accent1 3 5" xfId="163"/>
    <cellStyle name="20% - Accent1 3 6" xfId="164"/>
    <cellStyle name="20% - Accent1 4" xfId="165"/>
    <cellStyle name="20% - Accent1 4 2" xfId="166"/>
    <cellStyle name="20% - Accent1 4 2 2" xfId="167"/>
    <cellStyle name="20% - Accent1 4 2 2 2" xfId="168"/>
    <cellStyle name="20% - Accent1 4 2 2 2 2" xfId="169"/>
    <cellStyle name="20% - Accent1 4 2 2 3" xfId="170"/>
    <cellStyle name="20% - Accent1 4 2 2 4" xfId="171"/>
    <cellStyle name="20% - Accent1 4 2 3" xfId="172"/>
    <cellStyle name="20% - Accent1 4 2 3 2" xfId="173"/>
    <cellStyle name="20% - Accent1 4 2 4" xfId="174"/>
    <cellStyle name="20% - Accent1 4 2 5" xfId="175"/>
    <cellStyle name="20% - Accent1 4 3" xfId="176"/>
    <cellStyle name="20% - Accent1 4 3 2" xfId="177"/>
    <cellStyle name="20% - Accent1 4 3 2 2" xfId="178"/>
    <cellStyle name="20% - Accent1 4 3 3" xfId="179"/>
    <cellStyle name="20% - Accent1 4 3 4" xfId="180"/>
    <cellStyle name="20% - Accent1 4 4" xfId="181"/>
    <cellStyle name="20% - Accent1 4 4 2" xfId="182"/>
    <cellStyle name="20% - Accent1 4 5" xfId="183"/>
    <cellStyle name="20% - Accent1 4 6" xfId="184"/>
    <cellStyle name="20% - Accent2 2" xfId="185"/>
    <cellStyle name="20% - Accent2 3" xfId="186"/>
    <cellStyle name="20% - Accent2 3 2" xfId="187"/>
    <cellStyle name="20% - Accent2 3 2 2" xfId="188"/>
    <cellStyle name="20% - Accent2 3 2 2 2" xfId="189"/>
    <cellStyle name="20% - Accent2 3 2 2 2 2" xfId="190"/>
    <cellStyle name="20% - Accent2 3 2 2 3" xfId="191"/>
    <cellStyle name="20% - Accent2 3 2 2 4" xfId="192"/>
    <cellStyle name="20% - Accent2 3 2 3" xfId="193"/>
    <cellStyle name="20% - Accent2 3 2 3 2" xfId="194"/>
    <cellStyle name="20% - Accent2 3 2 4" xfId="195"/>
    <cellStyle name="20% - Accent2 3 2 5" xfId="196"/>
    <cellStyle name="20% - Accent2 3 3" xfId="197"/>
    <cellStyle name="20% - Accent2 3 3 2" xfId="198"/>
    <cellStyle name="20% - Accent2 3 3 2 2" xfId="199"/>
    <cellStyle name="20% - Accent2 3 3 3" xfId="200"/>
    <cellStyle name="20% - Accent2 3 3 4" xfId="201"/>
    <cellStyle name="20% - Accent2 3 4" xfId="202"/>
    <cellStyle name="20% - Accent2 3 4 2" xfId="203"/>
    <cellStyle name="20% - Accent2 3 5" xfId="204"/>
    <cellStyle name="20% - Accent2 3 6" xfId="205"/>
    <cellStyle name="20% - Accent2 4" xfId="206"/>
    <cellStyle name="20% - Accent2 4 2" xfId="207"/>
    <cellStyle name="20% - Accent2 4 2 2" xfId="208"/>
    <cellStyle name="20% - Accent2 4 2 2 2" xfId="209"/>
    <cellStyle name="20% - Accent2 4 2 2 2 2" xfId="210"/>
    <cellStyle name="20% - Accent2 4 2 2 3" xfId="211"/>
    <cellStyle name="20% - Accent2 4 2 2 4" xfId="212"/>
    <cellStyle name="20% - Accent2 4 2 3" xfId="213"/>
    <cellStyle name="20% - Accent2 4 2 3 2" xfId="214"/>
    <cellStyle name="20% - Accent2 4 2 4" xfId="215"/>
    <cellStyle name="20% - Accent2 4 2 5" xfId="216"/>
    <cellStyle name="20% - Accent2 4 3" xfId="217"/>
    <cellStyle name="20% - Accent2 4 3 2" xfId="218"/>
    <cellStyle name="20% - Accent2 4 3 2 2" xfId="219"/>
    <cellStyle name="20% - Accent2 4 3 3" xfId="220"/>
    <cellStyle name="20% - Accent2 4 3 4" xfId="221"/>
    <cellStyle name="20% - Accent2 4 4" xfId="222"/>
    <cellStyle name="20% - Accent2 4 4 2" xfId="223"/>
    <cellStyle name="20% - Accent2 4 5" xfId="224"/>
    <cellStyle name="20% - Accent2 4 6" xfId="225"/>
    <cellStyle name="20% - Accent3 2" xfId="226"/>
    <cellStyle name="20% - Accent3 3" xfId="227"/>
    <cellStyle name="20% - Accent3 3 2" xfId="228"/>
    <cellStyle name="20% - Accent3 3 2 2" xfId="229"/>
    <cellStyle name="20% - Accent3 3 2 2 2" xfId="230"/>
    <cellStyle name="20% - Accent3 3 2 2 2 2" xfId="231"/>
    <cellStyle name="20% - Accent3 3 2 2 3" xfId="232"/>
    <cellStyle name="20% - Accent3 3 2 2 4" xfId="233"/>
    <cellStyle name="20% - Accent3 3 2 3" xfId="234"/>
    <cellStyle name="20% - Accent3 3 2 3 2" xfId="235"/>
    <cellStyle name="20% - Accent3 3 2 4" xfId="236"/>
    <cellStyle name="20% - Accent3 3 2 5" xfId="237"/>
    <cellStyle name="20% - Accent3 3 3" xfId="238"/>
    <cellStyle name="20% - Accent3 3 3 2" xfId="239"/>
    <cellStyle name="20% - Accent3 3 3 2 2" xfId="240"/>
    <cellStyle name="20% - Accent3 3 3 3" xfId="241"/>
    <cellStyle name="20% - Accent3 3 3 4" xfId="242"/>
    <cellStyle name="20% - Accent3 3 4" xfId="243"/>
    <cellStyle name="20% - Accent3 3 4 2" xfId="244"/>
    <cellStyle name="20% - Accent3 3 5" xfId="245"/>
    <cellStyle name="20% - Accent3 3 6" xfId="246"/>
    <cellStyle name="20% - Accent3 4" xfId="247"/>
    <cellStyle name="20% - Accent3 4 2" xfId="248"/>
    <cellStyle name="20% - Accent3 4 2 2" xfId="249"/>
    <cellStyle name="20% - Accent3 4 2 2 2" xfId="250"/>
    <cellStyle name="20% - Accent3 4 2 2 2 2" xfId="251"/>
    <cellStyle name="20% - Accent3 4 2 2 3" xfId="252"/>
    <cellStyle name="20% - Accent3 4 2 2 4" xfId="253"/>
    <cellStyle name="20% - Accent3 4 2 3" xfId="254"/>
    <cellStyle name="20% - Accent3 4 2 3 2" xfId="255"/>
    <cellStyle name="20% - Accent3 4 2 4" xfId="256"/>
    <cellStyle name="20% - Accent3 4 2 5" xfId="257"/>
    <cellStyle name="20% - Accent3 4 3" xfId="258"/>
    <cellStyle name="20% - Accent3 4 3 2" xfId="259"/>
    <cellStyle name="20% - Accent3 4 3 2 2" xfId="260"/>
    <cellStyle name="20% - Accent3 4 3 3" xfId="261"/>
    <cellStyle name="20% - Accent3 4 3 4" xfId="262"/>
    <cellStyle name="20% - Accent3 4 4" xfId="263"/>
    <cellStyle name="20% - Accent3 4 4 2" xfId="264"/>
    <cellStyle name="20% - Accent3 4 5" xfId="265"/>
    <cellStyle name="20% - Accent3 4 6" xfId="266"/>
    <cellStyle name="20% - Accent4 2" xfId="267"/>
    <cellStyle name="20% - Accent4 3" xfId="268"/>
    <cellStyle name="20% - Accent4 3 2" xfId="269"/>
    <cellStyle name="20% - Accent4 3 2 2" xfId="270"/>
    <cellStyle name="20% - Accent4 3 2 2 2" xfId="271"/>
    <cellStyle name="20% - Accent4 3 2 2 2 2" xfId="272"/>
    <cellStyle name="20% - Accent4 3 2 2 3" xfId="273"/>
    <cellStyle name="20% - Accent4 3 2 2 4" xfId="274"/>
    <cellStyle name="20% - Accent4 3 2 3" xfId="275"/>
    <cellStyle name="20% - Accent4 3 2 3 2" xfId="276"/>
    <cellStyle name="20% - Accent4 3 2 4" xfId="277"/>
    <cellStyle name="20% - Accent4 3 2 5" xfId="278"/>
    <cellStyle name="20% - Accent4 3 3" xfId="279"/>
    <cellStyle name="20% - Accent4 3 3 2" xfId="280"/>
    <cellStyle name="20% - Accent4 3 3 2 2" xfId="281"/>
    <cellStyle name="20% - Accent4 3 3 3" xfId="282"/>
    <cellStyle name="20% - Accent4 3 3 4" xfId="283"/>
    <cellStyle name="20% - Accent4 3 4" xfId="284"/>
    <cellStyle name="20% - Accent4 3 4 2" xfId="285"/>
    <cellStyle name="20% - Accent4 3 5" xfId="286"/>
    <cellStyle name="20% - Accent4 3 6" xfId="287"/>
    <cellStyle name="20% - Accent4 4" xfId="288"/>
    <cellStyle name="20% - Accent4 4 2" xfId="289"/>
    <cellStyle name="20% - Accent4 4 2 2" xfId="290"/>
    <cellStyle name="20% - Accent4 4 2 2 2" xfId="291"/>
    <cellStyle name="20% - Accent4 4 2 2 2 2" xfId="292"/>
    <cellStyle name="20% - Accent4 4 2 2 3" xfId="293"/>
    <cellStyle name="20% - Accent4 4 2 2 4" xfId="294"/>
    <cellStyle name="20% - Accent4 4 2 3" xfId="295"/>
    <cellStyle name="20% - Accent4 4 2 3 2" xfId="296"/>
    <cellStyle name="20% - Accent4 4 2 4" xfId="297"/>
    <cellStyle name="20% - Accent4 4 2 5" xfId="298"/>
    <cellStyle name="20% - Accent4 4 3" xfId="299"/>
    <cellStyle name="20% - Accent4 4 3 2" xfId="300"/>
    <cellStyle name="20% - Accent4 4 3 2 2" xfId="301"/>
    <cellStyle name="20% - Accent4 4 3 3" xfId="302"/>
    <cellStyle name="20% - Accent4 4 3 4" xfId="303"/>
    <cellStyle name="20% - Accent4 4 4" xfId="304"/>
    <cellStyle name="20% - Accent4 4 4 2" xfId="305"/>
    <cellStyle name="20% - Accent4 4 5" xfId="306"/>
    <cellStyle name="20% - Accent4 4 6" xfId="307"/>
    <cellStyle name="20% - Accent5 2" xfId="308"/>
    <cellStyle name="20% - Accent5 3" xfId="309"/>
    <cellStyle name="20% - Accent5 3 2" xfId="310"/>
    <cellStyle name="20% - Accent5 3 2 2" xfId="311"/>
    <cellStyle name="20% - Accent5 3 2 2 2" xfId="312"/>
    <cellStyle name="20% - Accent5 3 2 2 2 2" xfId="313"/>
    <cellStyle name="20% - Accent5 3 2 2 3" xfId="314"/>
    <cellStyle name="20% - Accent5 3 2 2 4" xfId="315"/>
    <cellStyle name="20% - Accent5 3 2 3" xfId="316"/>
    <cellStyle name="20% - Accent5 3 2 3 2" xfId="317"/>
    <cellStyle name="20% - Accent5 3 2 4" xfId="318"/>
    <cellStyle name="20% - Accent5 3 2 5" xfId="319"/>
    <cellStyle name="20% - Accent5 3 3" xfId="320"/>
    <cellStyle name="20% - Accent5 3 3 2" xfId="321"/>
    <cellStyle name="20% - Accent5 3 3 2 2" xfId="322"/>
    <cellStyle name="20% - Accent5 3 3 3" xfId="323"/>
    <cellStyle name="20% - Accent5 3 3 4" xfId="324"/>
    <cellStyle name="20% - Accent5 3 4" xfId="325"/>
    <cellStyle name="20% - Accent5 3 4 2" xfId="326"/>
    <cellStyle name="20% - Accent5 3 5" xfId="327"/>
    <cellStyle name="20% - Accent5 3 6" xfId="328"/>
    <cellStyle name="20% - Accent5 4" xfId="329"/>
    <cellStyle name="20% - Accent5 4 2" xfId="330"/>
    <cellStyle name="20% - Accent5 4 2 2" xfId="331"/>
    <cellStyle name="20% - Accent5 4 2 2 2" xfId="332"/>
    <cellStyle name="20% - Accent5 4 2 2 2 2" xfId="333"/>
    <cellStyle name="20% - Accent5 4 2 2 3" xfId="334"/>
    <cellStyle name="20% - Accent5 4 2 2 4" xfId="335"/>
    <cellStyle name="20% - Accent5 4 2 3" xfId="336"/>
    <cellStyle name="20% - Accent5 4 2 3 2" xfId="337"/>
    <cellStyle name="20% - Accent5 4 2 4" xfId="338"/>
    <cellStyle name="20% - Accent5 4 2 5" xfId="339"/>
    <cellStyle name="20% - Accent5 4 3" xfId="340"/>
    <cellStyle name="20% - Accent5 4 3 2" xfId="341"/>
    <cellStyle name="20% - Accent5 4 3 2 2" xfId="342"/>
    <cellStyle name="20% - Accent5 4 3 3" xfId="343"/>
    <cellStyle name="20% - Accent5 4 3 4" xfId="344"/>
    <cellStyle name="20% - Accent5 4 4" xfId="345"/>
    <cellStyle name="20% - Accent5 4 4 2" xfId="346"/>
    <cellStyle name="20% - Accent5 4 5" xfId="347"/>
    <cellStyle name="20% - Accent5 4 6" xfId="348"/>
    <cellStyle name="20% - Accent6 2" xfId="349"/>
    <cellStyle name="20% - Accent6 3" xfId="350"/>
    <cellStyle name="20% - Accent6 3 2" xfId="351"/>
    <cellStyle name="20% - Accent6 3 2 2" xfId="352"/>
    <cellStyle name="20% - Accent6 3 2 2 2" xfId="353"/>
    <cellStyle name="20% - Accent6 3 2 2 2 2" xfId="354"/>
    <cellStyle name="20% - Accent6 3 2 2 3" xfId="355"/>
    <cellStyle name="20% - Accent6 3 2 2 4" xfId="356"/>
    <cellStyle name="20% - Accent6 3 2 3" xfId="357"/>
    <cellStyle name="20% - Accent6 3 2 3 2" xfId="358"/>
    <cellStyle name="20% - Accent6 3 2 4" xfId="359"/>
    <cellStyle name="20% - Accent6 3 2 5" xfId="360"/>
    <cellStyle name="20% - Accent6 3 3" xfId="361"/>
    <cellStyle name="20% - Accent6 3 3 2" xfId="362"/>
    <cellStyle name="20% - Accent6 3 3 2 2" xfId="363"/>
    <cellStyle name="20% - Accent6 3 3 3" xfId="364"/>
    <cellStyle name="20% - Accent6 3 3 4" xfId="365"/>
    <cellStyle name="20% - Accent6 3 4" xfId="366"/>
    <cellStyle name="20% - Accent6 3 4 2" xfId="367"/>
    <cellStyle name="20% - Accent6 3 5" xfId="368"/>
    <cellStyle name="20% - Accent6 3 6" xfId="369"/>
    <cellStyle name="20% - Accent6 4" xfId="370"/>
    <cellStyle name="20% - Accent6 4 2" xfId="371"/>
    <cellStyle name="20% - Accent6 4 2 2" xfId="372"/>
    <cellStyle name="20% - Accent6 4 2 2 2" xfId="373"/>
    <cellStyle name="20% - Accent6 4 2 2 2 2" xfId="374"/>
    <cellStyle name="20% - Accent6 4 2 2 3" xfId="375"/>
    <cellStyle name="20% - Accent6 4 2 2 4" xfId="376"/>
    <cellStyle name="20% - Accent6 4 2 3" xfId="377"/>
    <cellStyle name="20% - Accent6 4 2 3 2" xfId="378"/>
    <cellStyle name="20% - Accent6 4 2 4" xfId="379"/>
    <cellStyle name="20% - Accent6 4 2 5" xfId="380"/>
    <cellStyle name="20% - Accent6 4 3" xfId="381"/>
    <cellStyle name="20% - Accent6 4 3 2" xfId="382"/>
    <cellStyle name="20% - Accent6 4 3 2 2" xfId="383"/>
    <cellStyle name="20% - Accent6 4 3 3" xfId="384"/>
    <cellStyle name="20% - Accent6 4 3 4" xfId="385"/>
    <cellStyle name="20% - Accent6 4 4" xfId="386"/>
    <cellStyle name="20% - Accent6 4 4 2" xfId="387"/>
    <cellStyle name="20% - Accent6 4 5" xfId="388"/>
    <cellStyle name="20% - Accent6 4 6" xfId="389"/>
    <cellStyle name="40% - Accent1 2" xfId="390"/>
    <cellStyle name="40% - Accent1 3" xfId="391"/>
    <cellStyle name="40% - Accent1 3 2" xfId="392"/>
    <cellStyle name="40% - Accent1 3 2 2" xfId="393"/>
    <cellStyle name="40% - Accent1 3 2 2 2" xfId="394"/>
    <cellStyle name="40% - Accent1 3 2 2 2 2" xfId="395"/>
    <cellStyle name="40% - Accent1 3 2 2 3" xfId="396"/>
    <cellStyle name="40% - Accent1 3 2 2 4" xfId="397"/>
    <cellStyle name="40% - Accent1 3 2 3" xfId="398"/>
    <cellStyle name="40% - Accent1 3 2 3 2" xfId="399"/>
    <cellStyle name="40% - Accent1 3 2 4" xfId="400"/>
    <cellStyle name="40% - Accent1 3 2 5" xfId="401"/>
    <cellStyle name="40% - Accent1 3 3" xfId="402"/>
    <cellStyle name="40% - Accent1 3 3 2" xfId="403"/>
    <cellStyle name="40% - Accent1 3 3 2 2" xfId="404"/>
    <cellStyle name="40% - Accent1 3 3 3" xfId="405"/>
    <cellStyle name="40% - Accent1 3 3 4" xfId="406"/>
    <cellStyle name="40% - Accent1 3 4" xfId="407"/>
    <cellStyle name="40% - Accent1 3 4 2" xfId="408"/>
    <cellStyle name="40% - Accent1 3 5" xfId="409"/>
    <cellStyle name="40% - Accent1 3 6" xfId="410"/>
    <cellStyle name="40% - Accent1 4" xfId="411"/>
    <cellStyle name="40% - Accent1 4 2" xfId="412"/>
    <cellStyle name="40% - Accent1 4 2 2" xfId="413"/>
    <cellStyle name="40% - Accent1 4 2 2 2" xfId="414"/>
    <cellStyle name="40% - Accent1 4 2 2 2 2" xfId="415"/>
    <cellStyle name="40% - Accent1 4 2 2 3" xfId="416"/>
    <cellStyle name="40% - Accent1 4 2 2 4" xfId="417"/>
    <cellStyle name="40% - Accent1 4 2 3" xfId="418"/>
    <cellStyle name="40% - Accent1 4 2 3 2" xfId="419"/>
    <cellStyle name="40% - Accent1 4 2 4" xfId="420"/>
    <cellStyle name="40% - Accent1 4 2 5" xfId="421"/>
    <cellStyle name="40% - Accent1 4 3" xfId="422"/>
    <cellStyle name="40% - Accent1 4 3 2" xfId="423"/>
    <cellStyle name="40% - Accent1 4 3 2 2" xfId="424"/>
    <cellStyle name="40% - Accent1 4 3 3" xfId="425"/>
    <cellStyle name="40% - Accent1 4 3 4" xfId="426"/>
    <cellStyle name="40% - Accent1 4 4" xfId="427"/>
    <cellStyle name="40% - Accent1 4 4 2" xfId="428"/>
    <cellStyle name="40% - Accent1 4 5" xfId="429"/>
    <cellStyle name="40% - Accent1 4 6" xfId="430"/>
    <cellStyle name="40% - Accent2 2" xfId="431"/>
    <cellStyle name="40% - Accent2 3" xfId="432"/>
    <cellStyle name="40% - Accent2 3 2" xfId="433"/>
    <cellStyle name="40% - Accent2 3 2 2" xfId="434"/>
    <cellStyle name="40% - Accent2 3 2 2 2" xfId="435"/>
    <cellStyle name="40% - Accent2 3 2 2 2 2" xfId="436"/>
    <cellStyle name="40% - Accent2 3 2 2 3" xfId="437"/>
    <cellStyle name="40% - Accent2 3 2 2 4" xfId="438"/>
    <cellStyle name="40% - Accent2 3 2 3" xfId="439"/>
    <cellStyle name="40% - Accent2 3 2 3 2" xfId="440"/>
    <cellStyle name="40% - Accent2 3 2 4" xfId="441"/>
    <cellStyle name="40% - Accent2 3 2 5" xfId="442"/>
    <cellStyle name="40% - Accent2 3 3" xfId="443"/>
    <cellStyle name="40% - Accent2 3 3 2" xfId="444"/>
    <cellStyle name="40% - Accent2 3 3 2 2" xfId="445"/>
    <cellStyle name="40% - Accent2 3 3 3" xfId="446"/>
    <cellStyle name="40% - Accent2 3 3 4" xfId="447"/>
    <cellStyle name="40% - Accent2 3 4" xfId="448"/>
    <cellStyle name="40% - Accent2 3 4 2" xfId="449"/>
    <cellStyle name="40% - Accent2 3 5" xfId="450"/>
    <cellStyle name="40% - Accent2 3 6" xfId="451"/>
    <cellStyle name="40% - Accent2 4" xfId="452"/>
    <cellStyle name="40% - Accent2 4 2" xfId="453"/>
    <cellStyle name="40% - Accent2 4 2 2" xfId="454"/>
    <cellStyle name="40% - Accent2 4 2 2 2" xfId="455"/>
    <cellStyle name="40% - Accent2 4 2 2 2 2" xfId="456"/>
    <cellStyle name="40% - Accent2 4 2 2 3" xfId="457"/>
    <cellStyle name="40% - Accent2 4 2 2 4" xfId="458"/>
    <cellStyle name="40% - Accent2 4 2 3" xfId="459"/>
    <cellStyle name="40% - Accent2 4 2 3 2" xfId="460"/>
    <cellStyle name="40% - Accent2 4 2 4" xfId="461"/>
    <cellStyle name="40% - Accent2 4 2 5" xfId="462"/>
    <cellStyle name="40% - Accent2 4 3" xfId="463"/>
    <cellStyle name="40% - Accent2 4 3 2" xfId="464"/>
    <cellStyle name="40% - Accent2 4 3 2 2" xfId="465"/>
    <cellStyle name="40% - Accent2 4 3 3" xfId="466"/>
    <cellStyle name="40% - Accent2 4 3 4" xfId="467"/>
    <cellStyle name="40% - Accent2 4 4" xfId="468"/>
    <cellStyle name="40% - Accent2 4 4 2" xfId="469"/>
    <cellStyle name="40% - Accent2 4 5" xfId="470"/>
    <cellStyle name="40% - Accent2 4 6" xfId="471"/>
    <cellStyle name="40% - Accent3 2" xfId="472"/>
    <cellStyle name="40% - Accent3 3" xfId="473"/>
    <cellStyle name="40% - Accent3 3 2" xfId="474"/>
    <cellStyle name="40% - Accent3 3 2 2" xfId="475"/>
    <cellStyle name="40% - Accent3 3 2 2 2" xfId="476"/>
    <cellStyle name="40% - Accent3 3 2 2 2 2" xfId="477"/>
    <cellStyle name="40% - Accent3 3 2 2 3" xfId="478"/>
    <cellStyle name="40% - Accent3 3 2 2 4" xfId="479"/>
    <cellStyle name="40% - Accent3 3 2 3" xfId="480"/>
    <cellStyle name="40% - Accent3 3 2 3 2" xfId="481"/>
    <cellStyle name="40% - Accent3 3 2 4" xfId="482"/>
    <cellStyle name="40% - Accent3 3 2 5" xfId="483"/>
    <cellStyle name="40% - Accent3 3 3" xfId="484"/>
    <cellStyle name="40% - Accent3 3 3 2" xfId="485"/>
    <cellStyle name="40% - Accent3 3 3 2 2" xfId="486"/>
    <cellStyle name="40% - Accent3 3 3 3" xfId="487"/>
    <cellStyle name="40% - Accent3 3 3 4" xfId="488"/>
    <cellStyle name="40% - Accent3 3 4" xfId="489"/>
    <cellStyle name="40% - Accent3 3 4 2" xfId="490"/>
    <cellStyle name="40% - Accent3 3 5" xfId="491"/>
    <cellStyle name="40% - Accent3 3 6" xfId="492"/>
    <cellStyle name="40% - Accent3 4" xfId="493"/>
    <cellStyle name="40% - Accent3 4 2" xfId="494"/>
    <cellStyle name="40% - Accent3 4 2 2" xfId="495"/>
    <cellStyle name="40% - Accent3 4 2 2 2" xfId="496"/>
    <cellStyle name="40% - Accent3 4 2 2 2 2" xfId="497"/>
    <cellStyle name="40% - Accent3 4 2 2 3" xfId="498"/>
    <cellStyle name="40% - Accent3 4 2 2 4" xfId="499"/>
    <cellStyle name="40% - Accent3 4 2 3" xfId="500"/>
    <cellStyle name="40% - Accent3 4 2 3 2" xfId="501"/>
    <cellStyle name="40% - Accent3 4 2 4" xfId="502"/>
    <cellStyle name="40% - Accent3 4 2 5" xfId="503"/>
    <cellStyle name="40% - Accent3 4 3" xfId="504"/>
    <cellStyle name="40% - Accent3 4 3 2" xfId="505"/>
    <cellStyle name="40% - Accent3 4 3 2 2" xfId="506"/>
    <cellStyle name="40% - Accent3 4 3 3" xfId="507"/>
    <cellStyle name="40% - Accent3 4 3 4" xfId="508"/>
    <cellStyle name="40% - Accent3 4 4" xfId="509"/>
    <cellStyle name="40% - Accent3 4 4 2" xfId="510"/>
    <cellStyle name="40% - Accent3 4 5" xfId="511"/>
    <cellStyle name="40% - Accent3 4 6" xfId="512"/>
    <cellStyle name="40% - Accent4 2" xfId="513"/>
    <cellStyle name="40% - Accent4 3" xfId="514"/>
    <cellStyle name="40% - Accent4 3 2" xfId="515"/>
    <cellStyle name="40% - Accent4 3 2 2" xfId="516"/>
    <cellStyle name="40% - Accent4 3 2 2 2" xfId="517"/>
    <cellStyle name="40% - Accent4 3 2 2 2 2" xfId="518"/>
    <cellStyle name="40% - Accent4 3 2 2 3" xfId="519"/>
    <cellStyle name="40% - Accent4 3 2 2 4" xfId="520"/>
    <cellStyle name="40% - Accent4 3 2 3" xfId="521"/>
    <cellStyle name="40% - Accent4 3 2 3 2" xfId="522"/>
    <cellStyle name="40% - Accent4 3 2 4" xfId="523"/>
    <cellStyle name="40% - Accent4 3 2 5" xfId="524"/>
    <cellStyle name="40% - Accent4 3 3" xfId="525"/>
    <cellStyle name="40% - Accent4 3 3 2" xfId="526"/>
    <cellStyle name="40% - Accent4 3 3 2 2" xfId="527"/>
    <cellStyle name="40% - Accent4 3 3 3" xfId="528"/>
    <cellStyle name="40% - Accent4 3 3 4" xfId="529"/>
    <cellStyle name="40% - Accent4 3 4" xfId="530"/>
    <cellStyle name="40% - Accent4 3 4 2" xfId="531"/>
    <cellStyle name="40% - Accent4 3 5" xfId="532"/>
    <cellStyle name="40% - Accent4 3 6" xfId="533"/>
    <cellStyle name="40% - Accent4 4" xfId="534"/>
    <cellStyle name="40% - Accent4 4 2" xfId="535"/>
    <cellStyle name="40% - Accent4 4 2 2" xfId="536"/>
    <cellStyle name="40% - Accent4 4 2 2 2" xfId="537"/>
    <cellStyle name="40% - Accent4 4 2 2 2 2" xfId="538"/>
    <cellStyle name="40% - Accent4 4 2 2 3" xfId="539"/>
    <cellStyle name="40% - Accent4 4 2 2 4" xfId="540"/>
    <cellStyle name="40% - Accent4 4 2 3" xfId="541"/>
    <cellStyle name="40% - Accent4 4 2 3 2" xfId="542"/>
    <cellStyle name="40% - Accent4 4 2 4" xfId="543"/>
    <cellStyle name="40% - Accent4 4 2 5" xfId="544"/>
    <cellStyle name="40% - Accent4 4 3" xfId="545"/>
    <cellStyle name="40% - Accent4 4 3 2" xfId="546"/>
    <cellStyle name="40% - Accent4 4 3 2 2" xfId="547"/>
    <cellStyle name="40% - Accent4 4 3 3" xfId="548"/>
    <cellStyle name="40% - Accent4 4 3 4" xfId="549"/>
    <cellStyle name="40% - Accent4 4 4" xfId="550"/>
    <cellStyle name="40% - Accent4 4 4 2" xfId="551"/>
    <cellStyle name="40% - Accent4 4 5" xfId="552"/>
    <cellStyle name="40% - Accent4 4 6" xfId="553"/>
    <cellStyle name="40% - Accent5 2" xfId="554"/>
    <cellStyle name="40% - Accent5 3" xfId="555"/>
    <cellStyle name="40% - Accent5 3 2" xfId="556"/>
    <cellStyle name="40% - Accent5 3 2 2" xfId="557"/>
    <cellStyle name="40% - Accent5 3 2 2 2" xfId="558"/>
    <cellStyle name="40% - Accent5 3 2 2 2 2" xfId="559"/>
    <cellStyle name="40% - Accent5 3 2 2 3" xfId="560"/>
    <cellStyle name="40% - Accent5 3 2 2 4" xfId="561"/>
    <cellStyle name="40% - Accent5 3 2 3" xfId="562"/>
    <cellStyle name="40% - Accent5 3 2 3 2" xfId="563"/>
    <cellStyle name="40% - Accent5 3 2 4" xfId="564"/>
    <cellStyle name="40% - Accent5 3 2 5" xfId="565"/>
    <cellStyle name="40% - Accent5 3 3" xfId="566"/>
    <cellStyle name="40% - Accent5 3 3 2" xfId="567"/>
    <cellStyle name="40% - Accent5 3 3 2 2" xfId="568"/>
    <cellStyle name="40% - Accent5 3 3 3" xfId="569"/>
    <cellStyle name="40% - Accent5 3 3 4" xfId="570"/>
    <cellStyle name="40% - Accent5 3 4" xfId="571"/>
    <cellStyle name="40% - Accent5 3 4 2" xfId="572"/>
    <cellStyle name="40% - Accent5 3 5" xfId="573"/>
    <cellStyle name="40% - Accent5 3 6" xfId="574"/>
    <cellStyle name="40% - Accent5 4" xfId="575"/>
    <cellStyle name="40% - Accent5 4 2" xfId="576"/>
    <cellStyle name="40% - Accent5 4 2 2" xfId="577"/>
    <cellStyle name="40% - Accent5 4 2 2 2" xfId="578"/>
    <cellStyle name="40% - Accent5 4 2 2 2 2" xfId="579"/>
    <cellStyle name="40% - Accent5 4 2 2 3" xfId="580"/>
    <cellStyle name="40% - Accent5 4 2 2 4" xfId="581"/>
    <cellStyle name="40% - Accent5 4 2 3" xfId="582"/>
    <cellStyle name="40% - Accent5 4 2 3 2" xfId="583"/>
    <cellStyle name="40% - Accent5 4 2 4" xfId="584"/>
    <cellStyle name="40% - Accent5 4 2 5" xfId="585"/>
    <cellStyle name="40% - Accent5 4 3" xfId="586"/>
    <cellStyle name="40% - Accent5 4 3 2" xfId="587"/>
    <cellStyle name="40% - Accent5 4 3 2 2" xfId="588"/>
    <cellStyle name="40% - Accent5 4 3 3" xfId="589"/>
    <cellStyle name="40% - Accent5 4 3 4" xfId="590"/>
    <cellStyle name="40% - Accent5 4 4" xfId="591"/>
    <cellStyle name="40% - Accent5 4 4 2" xfId="592"/>
    <cellStyle name="40% - Accent5 4 5" xfId="593"/>
    <cellStyle name="40% - Accent5 4 6" xfId="594"/>
    <cellStyle name="40% - Accent6 2" xfId="595"/>
    <cellStyle name="40% - Accent6 3" xfId="596"/>
    <cellStyle name="40% - Accent6 3 2" xfId="597"/>
    <cellStyle name="40% - Accent6 3 2 2" xfId="598"/>
    <cellStyle name="40% - Accent6 3 2 2 2" xfId="599"/>
    <cellStyle name="40% - Accent6 3 2 2 2 2" xfId="600"/>
    <cellStyle name="40% - Accent6 3 2 2 3" xfId="601"/>
    <cellStyle name="40% - Accent6 3 2 2 4" xfId="602"/>
    <cellStyle name="40% - Accent6 3 2 3" xfId="603"/>
    <cellStyle name="40% - Accent6 3 2 3 2" xfId="604"/>
    <cellStyle name="40% - Accent6 3 2 4" xfId="605"/>
    <cellStyle name="40% - Accent6 3 2 5" xfId="606"/>
    <cellStyle name="40% - Accent6 3 3" xfId="607"/>
    <cellStyle name="40% - Accent6 3 3 2" xfId="608"/>
    <cellStyle name="40% - Accent6 3 3 2 2" xfId="609"/>
    <cellStyle name="40% - Accent6 3 3 3" xfId="610"/>
    <cellStyle name="40% - Accent6 3 3 4" xfId="611"/>
    <cellStyle name="40% - Accent6 3 4" xfId="612"/>
    <cellStyle name="40% - Accent6 3 4 2" xfId="613"/>
    <cellStyle name="40% - Accent6 3 5" xfId="614"/>
    <cellStyle name="40% - Accent6 3 6" xfId="615"/>
    <cellStyle name="40% - Accent6 4" xfId="616"/>
    <cellStyle name="40% - Accent6 4 2" xfId="617"/>
    <cellStyle name="40% - Accent6 4 2 2" xfId="618"/>
    <cellStyle name="40% - Accent6 4 2 2 2" xfId="619"/>
    <cellStyle name="40% - Accent6 4 2 2 2 2" xfId="620"/>
    <cellStyle name="40% - Accent6 4 2 2 3" xfId="621"/>
    <cellStyle name="40% - Accent6 4 2 2 4" xfId="622"/>
    <cellStyle name="40% - Accent6 4 2 3" xfId="623"/>
    <cellStyle name="40% - Accent6 4 2 3 2" xfId="624"/>
    <cellStyle name="40% - Accent6 4 2 4" xfId="625"/>
    <cellStyle name="40% - Accent6 4 2 5" xfId="626"/>
    <cellStyle name="40% - Accent6 4 3" xfId="627"/>
    <cellStyle name="40% - Accent6 4 3 2" xfId="628"/>
    <cellStyle name="40% - Accent6 4 3 2 2" xfId="629"/>
    <cellStyle name="40% - Accent6 4 3 3" xfId="630"/>
    <cellStyle name="40% - Accent6 4 3 4" xfId="631"/>
    <cellStyle name="40% - Accent6 4 4" xfId="632"/>
    <cellStyle name="40% - Accent6 4 4 2" xfId="633"/>
    <cellStyle name="40% - Accent6 4 5" xfId="634"/>
    <cellStyle name="40% - Accent6 4 6" xfId="635"/>
    <cellStyle name="60% - Accent1 2" xfId="636"/>
    <cellStyle name="60% - Accent1 3" xfId="637"/>
    <cellStyle name="60% - Accent2 2" xfId="638"/>
    <cellStyle name="60% - Accent2 3" xfId="639"/>
    <cellStyle name="60% - Accent3 2" xfId="640"/>
    <cellStyle name="60% - Accent3 3" xfId="641"/>
    <cellStyle name="60% - Accent4 2" xfId="642"/>
    <cellStyle name="60% - Accent4 3" xfId="643"/>
    <cellStyle name="60% - Accent5 2" xfId="644"/>
    <cellStyle name="60% - Accent5 3" xfId="645"/>
    <cellStyle name="60% - Accent6 2" xfId="646"/>
    <cellStyle name="60% - Accent6 3" xfId="647"/>
    <cellStyle name="Accent1 2" xfId="648"/>
    <cellStyle name="Accent1 3" xfId="649"/>
    <cellStyle name="Accent2 2" xfId="650"/>
    <cellStyle name="Accent2 3" xfId="651"/>
    <cellStyle name="Accent3 2" xfId="652"/>
    <cellStyle name="Accent3 3" xfId="653"/>
    <cellStyle name="Accent4 2" xfId="654"/>
    <cellStyle name="Accent4 3" xfId="655"/>
    <cellStyle name="Accent5 2" xfId="656"/>
    <cellStyle name="Accent5 3" xfId="657"/>
    <cellStyle name="Accent6 2" xfId="658"/>
    <cellStyle name="Accent6 3" xfId="659"/>
    <cellStyle name="Bad 2" xfId="660"/>
    <cellStyle name="Bad 3" xfId="661"/>
    <cellStyle name="Calculation 2" xfId="662"/>
    <cellStyle name="Calculation 3" xfId="663"/>
    <cellStyle name="Check Cell 2" xfId="664"/>
    <cellStyle name="Check Cell 3" xfId="665"/>
    <cellStyle name="Comma 2 2 2" xfId="666"/>
    <cellStyle name="Comma 2 3" xfId="667"/>
    <cellStyle name="Comma 2 4" xfId="668"/>
    <cellStyle name="Comma 2 5" xfId="669"/>
    <cellStyle name="Comma 2 6" xfId="670"/>
    <cellStyle name="Comma 2 6 2" xfId="671"/>
    <cellStyle name="Comma 3" xfId="672"/>
    <cellStyle name="Comma 4" xfId="673"/>
    <cellStyle name="Comma 4 2" xfId="674"/>
    <cellStyle name="Comma 5" xfId="675"/>
    <cellStyle name="Comma 6" xfId="676"/>
    <cellStyle name="Comma 7" xfId="677"/>
    <cellStyle name="Comma 7 2" xfId="678"/>
    <cellStyle name="Comma 8" xfId="679"/>
    <cellStyle name="Comma 8 2" xfId="680"/>
    <cellStyle name="Comma 8 2 2" xfId="681"/>
    <cellStyle name="Comma 8 2 2 2" xfId="682"/>
    <cellStyle name="Comma 8 2 2 2 2" xfId="683"/>
    <cellStyle name="Comma 8 2 2 3" xfId="684"/>
    <cellStyle name="Comma 8 2 2 4" xfId="685"/>
    <cellStyle name="Comma 8 2 3" xfId="686"/>
    <cellStyle name="Comma 8 2 3 2" xfId="687"/>
    <cellStyle name="Comma 8 2 4" xfId="688"/>
    <cellStyle name="Comma 8 2 5" xfId="689"/>
    <cellStyle name="Comma 8 3" xfId="690"/>
    <cellStyle name="Comma 8 3 2" xfId="691"/>
    <cellStyle name="Comma 8 3 2 2" xfId="692"/>
    <cellStyle name="Comma 8 3 3" xfId="693"/>
    <cellStyle name="Comma 8 3 4" xfId="694"/>
    <cellStyle name="Comma 8 4" xfId="695"/>
    <cellStyle name="Comma 8 4 2" xfId="696"/>
    <cellStyle name="Comma 8 5" xfId="697"/>
    <cellStyle name="Comma 8 6" xfId="698"/>
    <cellStyle name="Comma 9" xfId="699"/>
    <cellStyle name="Currency 2 2" xfId="700"/>
    <cellStyle name="Currency 3" xfId="701"/>
    <cellStyle name="Currency 3 2" xfId="702"/>
    <cellStyle name="Currency 4" xfId="703"/>
    <cellStyle name="Currency 4 2" xfId="704"/>
    <cellStyle name="Currency 5" xfId="705"/>
    <cellStyle name="Currency 6" xfId="706"/>
    <cellStyle name="Currency 7" xfId="707"/>
    <cellStyle name="Currency 7 2" xfId="708"/>
    <cellStyle name="Currency 8" xfId="709"/>
    <cellStyle name="Currency 8 2" xfId="710"/>
    <cellStyle name="Currency 8 2 2" xfId="711"/>
    <cellStyle name="Currency 8 2 2 2" xfId="712"/>
    <cellStyle name="Currency 8 2 3" xfId="713"/>
    <cellStyle name="Currency 8 2 4" xfId="714"/>
    <cellStyle name="Currency 8 3" xfId="715"/>
    <cellStyle name="Currency 8 3 2" xfId="716"/>
    <cellStyle name="Currency 8 4" xfId="717"/>
    <cellStyle name="Currency 8 5" xfId="718"/>
    <cellStyle name="Explanatory Text 2" xfId="719"/>
    <cellStyle name="Explanatory Text 3" xfId="720"/>
    <cellStyle name="Good 2" xfId="721"/>
    <cellStyle name="Good 3" xfId="722"/>
    <cellStyle name="Heading 1 2" xfId="723"/>
    <cellStyle name="Heading 1 3" xfId="724"/>
    <cellStyle name="Heading 2 2" xfId="725"/>
    <cellStyle name="Heading 2 3" xfId="726"/>
    <cellStyle name="Heading 3 2" xfId="727"/>
    <cellStyle name="Heading 3 3" xfId="728"/>
    <cellStyle name="Heading 4 2" xfId="729"/>
    <cellStyle name="Heading 4 3" xfId="730"/>
    <cellStyle name="Input 2" xfId="731"/>
    <cellStyle name="Input 3" xfId="732"/>
    <cellStyle name="Linked Cell 2" xfId="733"/>
    <cellStyle name="Linked Cell 3" xfId="734"/>
    <cellStyle name="Neutral 2" xfId="735"/>
    <cellStyle name="Neutral 3" xfId="736"/>
    <cellStyle name="Normal 2 2" xfId="737"/>
    <cellStyle name="Normal 2 2 2" xfId="738"/>
    <cellStyle name="Normal 2 3" xfId="739"/>
    <cellStyle name="Normal 2 3 2" xfId="740"/>
    <cellStyle name="Normal 2 4" xfId="741"/>
    <cellStyle name="Normal 2 5" xfId="742"/>
    <cellStyle name="Normal 2 6" xfId="743"/>
    <cellStyle name="Normal 2 6 2" xfId="744"/>
    <cellStyle name="Normal 2_CB Programme Monthly Investor Report - FINAL VERSION" xfId="745"/>
    <cellStyle name="Normal 3 10" xfId="746"/>
    <cellStyle name="Normal 3 10 2" xfId="747"/>
    <cellStyle name="Normal 3 10 2 2" xfId="748"/>
    <cellStyle name="Normal 3 10 2 2 2" xfId="749"/>
    <cellStyle name="Normal 3 10 2 3" xfId="750"/>
    <cellStyle name="Normal 3 10 2 4" xfId="751"/>
    <cellStyle name="Normal 3 10 3" xfId="752"/>
    <cellStyle name="Normal 3 10 3 2" xfId="753"/>
    <cellStyle name="Normal 3 10 4" xfId="754"/>
    <cellStyle name="Normal 3 10 5" xfId="755"/>
    <cellStyle name="Normal 3 11" xfId="756"/>
    <cellStyle name="Normal 3 11 2" xfId="757"/>
    <cellStyle name="Normal 3 11 2 2" xfId="758"/>
    <cellStyle name="Normal 3 11 3" xfId="759"/>
    <cellStyle name="Normal 3 11 4" xfId="760"/>
    <cellStyle name="Normal 3 12" xfId="761"/>
    <cellStyle name="Normal 3 12 2" xfId="762"/>
    <cellStyle name="Normal 3 13" xfId="763"/>
    <cellStyle name="Normal 3 14" xfId="764"/>
    <cellStyle name="Normal 3 2" xfId="765"/>
    <cellStyle name="Normal 3 2 10" xfId="766"/>
    <cellStyle name="Normal 3 2 10 2" xfId="767"/>
    <cellStyle name="Normal 3 2 10 2 2" xfId="768"/>
    <cellStyle name="Normal 3 2 10 3" xfId="769"/>
    <cellStyle name="Normal 3 2 10 4" xfId="770"/>
    <cellStyle name="Normal 3 2 11" xfId="771"/>
    <cellStyle name="Normal 3 2 11 2" xfId="772"/>
    <cellStyle name="Normal 3 2 12" xfId="773"/>
    <cellStyle name="Normal 3 2 13" xfId="774"/>
    <cellStyle name="Normal 3 2 2" xfId="775"/>
    <cellStyle name="Normal 3 2 2 10" xfId="776"/>
    <cellStyle name="Normal 3 2 2 10 2" xfId="777"/>
    <cellStyle name="Normal 3 2 2 11" xfId="778"/>
    <cellStyle name="Normal 3 2 2 12" xfId="779"/>
    <cellStyle name="Normal 3 2 2 2" xfId="780"/>
    <cellStyle name="Normal 3 2 2 2 10" xfId="781"/>
    <cellStyle name="Normal 3 2 2 2 2" xfId="782"/>
    <cellStyle name="Normal 3 2 2 2 2 2" xfId="783"/>
    <cellStyle name="Normal 3 2 2 2 2 2 2" xfId="784"/>
    <cellStyle name="Normal 3 2 2 2 2 2 2 2" xfId="785"/>
    <cellStyle name="Normal 3 2 2 2 2 2 2 2 2" xfId="786"/>
    <cellStyle name="Normal 3 2 2 2 2 2 2 2 2 2" xfId="787"/>
    <cellStyle name="Normal 3 2 2 2 2 2 2 2 2 2 2" xfId="788"/>
    <cellStyle name="Normal 3 2 2 2 2 2 2 2 2 3" xfId="789"/>
    <cellStyle name="Normal 3 2 2 2 2 2 2 2 2 4" xfId="790"/>
    <cellStyle name="Normal 3 2 2 2 2 2 2 2 3" xfId="791"/>
    <cellStyle name="Normal 3 2 2 2 2 2 2 2 3 2" xfId="792"/>
    <cellStyle name="Normal 3 2 2 2 2 2 2 2 4" xfId="793"/>
    <cellStyle name="Normal 3 2 2 2 2 2 2 2 5" xfId="794"/>
    <cellStyle name="Normal 3 2 2 2 2 2 2 3" xfId="795"/>
    <cellStyle name="Normal 3 2 2 2 2 2 2 3 2" xfId="796"/>
    <cellStyle name="Normal 3 2 2 2 2 2 2 3 2 2" xfId="797"/>
    <cellStyle name="Normal 3 2 2 2 2 2 2 3 3" xfId="798"/>
    <cellStyle name="Normal 3 2 2 2 2 2 2 3 4" xfId="799"/>
    <cellStyle name="Normal 3 2 2 2 2 2 2 4" xfId="800"/>
    <cellStyle name="Normal 3 2 2 2 2 2 2 4 2" xfId="801"/>
    <cellStyle name="Normal 3 2 2 2 2 2 2 5" xfId="802"/>
    <cellStyle name="Normal 3 2 2 2 2 2 2 6" xfId="803"/>
    <cellStyle name="Normal 3 2 2 2 2 2 3" xfId="804"/>
    <cellStyle name="Normal 3 2 2 2 2 2 3 2" xfId="805"/>
    <cellStyle name="Normal 3 2 2 2 2 2 3 2 2" xfId="806"/>
    <cellStyle name="Normal 3 2 2 2 2 2 3 2 2 2" xfId="807"/>
    <cellStyle name="Normal 3 2 2 2 2 2 3 2 3" xfId="808"/>
    <cellStyle name="Normal 3 2 2 2 2 2 3 2 4" xfId="809"/>
    <cellStyle name="Normal 3 2 2 2 2 2 3 3" xfId="810"/>
    <cellStyle name="Normal 3 2 2 2 2 2 3 3 2" xfId="811"/>
    <cellStyle name="Normal 3 2 2 2 2 2 3 4" xfId="812"/>
    <cellStyle name="Normal 3 2 2 2 2 2 3 5" xfId="813"/>
    <cellStyle name="Normal 3 2 2 2 2 2 4" xfId="814"/>
    <cellStyle name="Normal 3 2 2 2 2 2 4 2" xfId="815"/>
    <cellStyle name="Normal 3 2 2 2 2 2 4 2 2" xfId="816"/>
    <cellStyle name="Normal 3 2 2 2 2 2 4 3" xfId="817"/>
    <cellStyle name="Normal 3 2 2 2 2 2 4 4" xfId="818"/>
    <cellStyle name="Normal 3 2 2 2 2 2 5" xfId="819"/>
    <cellStyle name="Normal 3 2 2 2 2 2 5 2" xfId="820"/>
    <cellStyle name="Normal 3 2 2 2 2 2 6" xfId="821"/>
    <cellStyle name="Normal 3 2 2 2 2 2 7" xfId="822"/>
    <cellStyle name="Normal 3 2 2 2 2 3" xfId="823"/>
    <cellStyle name="Normal 3 2 2 2 2 3 2" xfId="824"/>
    <cellStyle name="Normal 3 2 2 2 2 3 2 2" xfId="825"/>
    <cellStyle name="Normal 3 2 2 2 2 3 2 2 2" xfId="826"/>
    <cellStyle name="Normal 3 2 2 2 2 3 2 2 2 2" xfId="827"/>
    <cellStyle name="Normal 3 2 2 2 2 3 2 2 3" xfId="828"/>
    <cellStyle name="Normal 3 2 2 2 2 3 2 2 4" xfId="829"/>
    <cellStyle name="Normal 3 2 2 2 2 3 2 3" xfId="830"/>
    <cellStyle name="Normal 3 2 2 2 2 3 2 3 2" xfId="831"/>
    <cellStyle name="Normal 3 2 2 2 2 3 2 4" xfId="832"/>
    <cellStyle name="Normal 3 2 2 2 2 3 2 5" xfId="833"/>
    <cellStyle name="Normal 3 2 2 2 2 3 3" xfId="834"/>
    <cellStyle name="Normal 3 2 2 2 2 3 3 2" xfId="835"/>
    <cellStyle name="Normal 3 2 2 2 2 3 3 2 2" xfId="836"/>
    <cellStyle name="Normal 3 2 2 2 2 3 3 3" xfId="837"/>
    <cellStyle name="Normal 3 2 2 2 2 3 3 4" xfId="838"/>
    <cellStyle name="Normal 3 2 2 2 2 3 4" xfId="839"/>
    <cellStyle name="Normal 3 2 2 2 2 3 4 2" xfId="840"/>
    <cellStyle name="Normal 3 2 2 2 2 3 5" xfId="841"/>
    <cellStyle name="Normal 3 2 2 2 2 3 6" xfId="842"/>
    <cellStyle name="Normal 3 2 2 2 2 4" xfId="843"/>
    <cellStyle name="Normal 3 2 2 2 2 4 2" xfId="844"/>
    <cellStyle name="Normal 3 2 2 2 2 4 2 2" xfId="845"/>
    <cellStyle name="Normal 3 2 2 2 2 4 2 2 2" xfId="846"/>
    <cellStyle name="Normal 3 2 2 2 2 4 2 3" xfId="847"/>
    <cellStyle name="Normal 3 2 2 2 2 4 2 4" xfId="848"/>
    <cellStyle name="Normal 3 2 2 2 2 4 3" xfId="849"/>
    <cellStyle name="Normal 3 2 2 2 2 4 3 2" xfId="850"/>
    <cellStyle name="Normal 3 2 2 2 2 4 4" xfId="851"/>
    <cellStyle name="Normal 3 2 2 2 2 4 5" xfId="852"/>
    <cellStyle name="Normal 3 2 2 2 2 5" xfId="853"/>
    <cellStyle name="Normal 3 2 2 2 2 5 2" xfId="854"/>
    <cellStyle name="Normal 3 2 2 2 2 5 2 2" xfId="855"/>
    <cellStyle name="Normal 3 2 2 2 2 5 3" xfId="856"/>
    <cellStyle name="Normal 3 2 2 2 2 5 4" xfId="857"/>
    <cellStyle name="Normal 3 2 2 2 2 6" xfId="858"/>
    <cellStyle name="Normal 3 2 2 2 2 6 2" xfId="859"/>
    <cellStyle name="Normal 3 2 2 2 2 7" xfId="860"/>
    <cellStyle name="Normal 3 2 2 2 2 8" xfId="861"/>
    <cellStyle name="Normal 3 2 2 2 3" xfId="862"/>
    <cellStyle name="Normal 3 2 2 2 3 2" xfId="863"/>
    <cellStyle name="Normal 3 2 2 2 3 2 2" xfId="864"/>
    <cellStyle name="Normal 3 2 2 2 3 2 2 2" xfId="865"/>
    <cellStyle name="Normal 3 2 2 2 3 2 2 2 2" xfId="866"/>
    <cellStyle name="Normal 3 2 2 2 3 2 2 2 2 2" xfId="867"/>
    <cellStyle name="Normal 3 2 2 2 3 2 2 2 3" xfId="868"/>
    <cellStyle name="Normal 3 2 2 2 3 2 2 2 4" xfId="869"/>
    <cellStyle name="Normal 3 2 2 2 3 2 2 3" xfId="870"/>
    <cellStyle name="Normal 3 2 2 2 3 2 2 3 2" xfId="871"/>
    <cellStyle name="Normal 3 2 2 2 3 2 2 4" xfId="872"/>
    <cellStyle name="Normal 3 2 2 2 3 2 2 5" xfId="873"/>
    <cellStyle name="Normal 3 2 2 2 3 2 3" xfId="874"/>
    <cellStyle name="Normal 3 2 2 2 3 2 3 2" xfId="875"/>
    <cellStyle name="Normal 3 2 2 2 3 2 3 2 2" xfId="876"/>
    <cellStyle name="Normal 3 2 2 2 3 2 3 3" xfId="877"/>
    <cellStyle name="Normal 3 2 2 2 3 2 3 4" xfId="878"/>
    <cellStyle name="Normal 3 2 2 2 3 2 4" xfId="879"/>
    <cellStyle name="Normal 3 2 2 2 3 2 4 2" xfId="880"/>
    <cellStyle name="Normal 3 2 2 2 3 2 5" xfId="881"/>
    <cellStyle name="Normal 3 2 2 2 3 2 6" xfId="882"/>
    <cellStyle name="Normal 3 2 2 2 3 3" xfId="883"/>
    <cellStyle name="Normal 3 2 2 2 3 3 2" xfId="884"/>
    <cellStyle name="Normal 3 2 2 2 3 3 2 2" xfId="885"/>
    <cellStyle name="Normal 3 2 2 2 3 3 2 2 2" xfId="886"/>
    <cellStyle name="Normal 3 2 2 2 3 3 2 3" xfId="887"/>
    <cellStyle name="Normal 3 2 2 2 3 3 2 4" xfId="888"/>
    <cellStyle name="Normal 3 2 2 2 3 3 3" xfId="889"/>
    <cellStyle name="Normal 3 2 2 2 3 3 3 2" xfId="890"/>
    <cellStyle name="Normal 3 2 2 2 3 3 4" xfId="891"/>
    <cellStyle name="Normal 3 2 2 2 3 3 5" xfId="892"/>
    <cellStyle name="Normal 3 2 2 2 3 4" xfId="893"/>
    <cellStyle name="Normal 3 2 2 2 3 4 2" xfId="894"/>
    <cellStyle name="Normal 3 2 2 2 3 4 2 2" xfId="895"/>
    <cellStyle name="Normal 3 2 2 2 3 4 3" xfId="896"/>
    <cellStyle name="Normal 3 2 2 2 3 4 4" xfId="897"/>
    <cellStyle name="Normal 3 2 2 2 3 5" xfId="898"/>
    <cellStyle name="Normal 3 2 2 2 3 5 2" xfId="899"/>
    <cellStyle name="Normal 3 2 2 2 3 6" xfId="900"/>
    <cellStyle name="Normal 3 2 2 2 3 7" xfId="901"/>
    <cellStyle name="Normal 3 2 2 2 4" xfId="902"/>
    <cellStyle name="Normal 3 2 2 2 4 2" xfId="903"/>
    <cellStyle name="Normal 3 2 2 2 4 2 2" xfId="904"/>
    <cellStyle name="Normal 3 2 2 2 4 2 2 2" xfId="905"/>
    <cellStyle name="Normal 3 2 2 2 4 2 2 2 2" xfId="906"/>
    <cellStyle name="Normal 3 2 2 2 4 2 2 3" xfId="907"/>
    <cellStyle name="Normal 3 2 2 2 4 2 2 4" xfId="908"/>
    <cellStyle name="Normal 3 2 2 2 4 2 3" xfId="909"/>
    <cellStyle name="Normal 3 2 2 2 4 2 3 2" xfId="910"/>
    <cellStyle name="Normal 3 2 2 2 4 2 4" xfId="911"/>
    <cellStyle name="Normal 3 2 2 2 4 2 5" xfId="912"/>
    <cellStyle name="Normal 3 2 2 2 4 3" xfId="913"/>
    <cellStyle name="Normal 3 2 2 2 4 3 2" xfId="914"/>
    <cellStyle name="Normal 3 2 2 2 4 3 2 2" xfId="915"/>
    <cellStyle name="Normal 3 2 2 2 4 3 3" xfId="916"/>
    <cellStyle name="Normal 3 2 2 2 4 3 4" xfId="917"/>
    <cellStyle name="Normal 3 2 2 2 4 4" xfId="918"/>
    <cellStyle name="Normal 3 2 2 2 4 4 2" xfId="919"/>
    <cellStyle name="Normal 3 2 2 2 4 5" xfId="920"/>
    <cellStyle name="Normal 3 2 2 2 4 6" xfId="921"/>
    <cellStyle name="Normal 3 2 2 2 5" xfId="922"/>
    <cellStyle name="Normal 3 2 2 2 5 2" xfId="923"/>
    <cellStyle name="Normal 3 2 2 2 5 2 2" xfId="924"/>
    <cellStyle name="Normal 3 2 2 2 5 2 2 2" xfId="925"/>
    <cellStyle name="Normal 3 2 2 2 5 2 2 2 2" xfId="926"/>
    <cellStyle name="Normal 3 2 2 2 5 2 2 3" xfId="927"/>
    <cellStyle name="Normal 3 2 2 2 5 2 2 4" xfId="928"/>
    <cellStyle name="Normal 3 2 2 2 5 2 3" xfId="929"/>
    <cellStyle name="Normal 3 2 2 2 5 2 3 2" xfId="930"/>
    <cellStyle name="Normal 3 2 2 2 5 2 4" xfId="931"/>
    <cellStyle name="Normal 3 2 2 2 5 2 5" xfId="932"/>
    <cellStyle name="Normal 3 2 2 2 5 3" xfId="933"/>
    <cellStyle name="Normal 3 2 2 2 5 3 2" xfId="934"/>
    <cellStyle name="Normal 3 2 2 2 5 3 2 2" xfId="935"/>
    <cellStyle name="Normal 3 2 2 2 5 3 3" xfId="936"/>
    <cellStyle name="Normal 3 2 2 2 5 3 4" xfId="937"/>
    <cellStyle name="Normal 3 2 2 2 5 4" xfId="938"/>
    <cellStyle name="Normal 3 2 2 2 5 4 2" xfId="939"/>
    <cellStyle name="Normal 3 2 2 2 5 5" xfId="940"/>
    <cellStyle name="Normal 3 2 2 2 5 6" xfId="941"/>
    <cellStyle name="Normal 3 2 2 2 6" xfId="942"/>
    <cellStyle name="Normal 3 2 2 2 6 2" xfId="943"/>
    <cellStyle name="Normal 3 2 2 2 6 2 2" xfId="944"/>
    <cellStyle name="Normal 3 2 2 2 6 2 2 2" xfId="945"/>
    <cellStyle name="Normal 3 2 2 2 6 2 3" xfId="946"/>
    <cellStyle name="Normal 3 2 2 2 6 2 4" xfId="947"/>
    <cellStyle name="Normal 3 2 2 2 6 3" xfId="948"/>
    <cellStyle name="Normal 3 2 2 2 6 3 2" xfId="949"/>
    <cellStyle name="Normal 3 2 2 2 6 4" xfId="950"/>
    <cellStyle name="Normal 3 2 2 2 6 5" xfId="951"/>
    <cellStyle name="Normal 3 2 2 2 7" xfId="952"/>
    <cellStyle name="Normal 3 2 2 2 7 2" xfId="953"/>
    <cellStyle name="Normal 3 2 2 2 7 2 2" xfId="954"/>
    <cellStyle name="Normal 3 2 2 2 7 3" xfId="955"/>
    <cellStyle name="Normal 3 2 2 2 7 4" xfId="956"/>
    <cellStyle name="Normal 3 2 2 2 8" xfId="957"/>
    <cellStyle name="Normal 3 2 2 2 8 2" xfId="958"/>
    <cellStyle name="Normal 3 2 2 2 9" xfId="959"/>
    <cellStyle name="Normal 3 2 2 3" xfId="960"/>
    <cellStyle name="Normal 3 2 2 3 10" xfId="961"/>
    <cellStyle name="Normal 3 2 2 3 2" xfId="962"/>
    <cellStyle name="Normal 3 2 2 3 2 2" xfId="963"/>
    <cellStyle name="Normal 3 2 2 3 2 2 2" xfId="964"/>
    <cellStyle name="Normal 3 2 2 3 2 2 2 2" xfId="965"/>
    <cellStyle name="Normal 3 2 2 3 2 2 2 2 2" xfId="966"/>
    <cellStyle name="Normal 3 2 2 3 2 2 2 2 2 2" xfId="967"/>
    <cellStyle name="Normal 3 2 2 3 2 2 2 2 2 2 2" xfId="968"/>
    <cellStyle name="Normal 3 2 2 3 2 2 2 2 2 3" xfId="969"/>
    <cellStyle name="Normal 3 2 2 3 2 2 2 2 2 4" xfId="970"/>
    <cellStyle name="Normal 3 2 2 3 2 2 2 2 3" xfId="971"/>
    <cellStyle name="Normal 3 2 2 3 2 2 2 2 3 2" xfId="972"/>
    <cellStyle name="Normal 3 2 2 3 2 2 2 2 4" xfId="973"/>
    <cellStyle name="Normal 3 2 2 3 2 2 2 2 5" xfId="974"/>
    <cellStyle name="Normal 3 2 2 3 2 2 2 3" xfId="975"/>
    <cellStyle name="Normal 3 2 2 3 2 2 2 3 2" xfId="976"/>
    <cellStyle name="Normal 3 2 2 3 2 2 2 3 2 2" xfId="977"/>
    <cellStyle name="Normal 3 2 2 3 2 2 2 3 3" xfId="978"/>
    <cellStyle name="Normal 3 2 2 3 2 2 2 3 4" xfId="979"/>
    <cellStyle name="Normal 3 2 2 3 2 2 2 4" xfId="980"/>
    <cellStyle name="Normal 3 2 2 3 2 2 2 4 2" xfId="981"/>
    <cellStyle name="Normal 3 2 2 3 2 2 2 5" xfId="982"/>
    <cellStyle name="Normal 3 2 2 3 2 2 2 6" xfId="983"/>
    <cellStyle name="Normal 3 2 2 3 2 2 3" xfId="984"/>
    <cellStyle name="Normal 3 2 2 3 2 2 3 2" xfId="985"/>
    <cellStyle name="Normal 3 2 2 3 2 2 3 2 2" xfId="986"/>
    <cellStyle name="Normal 3 2 2 3 2 2 3 2 2 2" xfId="987"/>
    <cellStyle name="Normal 3 2 2 3 2 2 3 2 3" xfId="988"/>
    <cellStyle name="Normal 3 2 2 3 2 2 3 2 4" xfId="989"/>
    <cellStyle name="Normal 3 2 2 3 2 2 3 3" xfId="990"/>
    <cellStyle name="Normal 3 2 2 3 2 2 3 3 2" xfId="991"/>
    <cellStyle name="Normal 3 2 2 3 2 2 3 4" xfId="992"/>
    <cellStyle name="Normal 3 2 2 3 2 2 3 5" xfId="993"/>
    <cellStyle name="Normal 3 2 2 3 2 2 4" xfId="994"/>
    <cellStyle name="Normal 3 2 2 3 2 2 4 2" xfId="995"/>
    <cellStyle name="Normal 3 2 2 3 2 2 4 2 2" xfId="996"/>
    <cellStyle name="Normal 3 2 2 3 2 2 4 3" xfId="997"/>
    <cellStyle name="Normal 3 2 2 3 2 2 4 4" xfId="998"/>
    <cellStyle name="Normal 3 2 2 3 2 2 5" xfId="999"/>
    <cellStyle name="Normal 3 2 2 3 2 2 5 2" xfId="1000"/>
    <cellStyle name="Normal 3 2 2 3 2 2 6" xfId="1001"/>
    <cellStyle name="Normal 3 2 2 3 2 2 7" xfId="1002"/>
    <cellStyle name="Normal 3 2 2 3 2 3" xfId="1003"/>
    <cellStyle name="Normal 3 2 2 3 2 3 2" xfId="1004"/>
    <cellStyle name="Normal 3 2 2 3 2 3 2 2" xfId="1005"/>
    <cellStyle name="Normal 3 2 2 3 2 3 2 2 2" xfId="1006"/>
    <cellStyle name="Normal 3 2 2 3 2 3 2 2 2 2" xfId="1007"/>
    <cellStyle name="Normal 3 2 2 3 2 3 2 2 3" xfId="1008"/>
    <cellStyle name="Normal 3 2 2 3 2 3 2 2 4" xfId="1009"/>
    <cellStyle name="Normal 3 2 2 3 2 3 2 3" xfId="1010"/>
    <cellStyle name="Normal 3 2 2 3 2 3 2 3 2" xfId="1011"/>
    <cellStyle name="Normal 3 2 2 3 2 3 2 4" xfId="1012"/>
    <cellStyle name="Normal 3 2 2 3 2 3 2 5" xfId="1013"/>
    <cellStyle name="Normal 3 2 2 3 2 3 3" xfId="1014"/>
    <cellStyle name="Normal 3 2 2 3 2 3 3 2" xfId="1015"/>
    <cellStyle name="Normal 3 2 2 3 2 3 3 2 2" xfId="1016"/>
    <cellStyle name="Normal 3 2 2 3 2 3 3 3" xfId="1017"/>
    <cellStyle name="Normal 3 2 2 3 2 3 3 4" xfId="1018"/>
    <cellStyle name="Normal 3 2 2 3 2 3 4" xfId="1019"/>
    <cellStyle name="Normal 3 2 2 3 2 3 4 2" xfId="1020"/>
    <cellStyle name="Normal 3 2 2 3 2 3 5" xfId="1021"/>
    <cellStyle name="Normal 3 2 2 3 2 3 6" xfId="1022"/>
    <cellStyle name="Normal 3 2 2 3 2 4" xfId="1023"/>
    <cellStyle name="Normal 3 2 2 3 2 4 2" xfId="1024"/>
    <cellStyle name="Normal 3 2 2 3 2 4 2 2" xfId="1025"/>
    <cellStyle name="Normal 3 2 2 3 2 4 2 2 2" xfId="1026"/>
    <cellStyle name="Normal 3 2 2 3 2 4 2 3" xfId="1027"/>
    <cellStyle name="Normal 3 2 2 3 2 4 2 4" xfId="1028"/>
    <cellStyle name="Normal 3 2 2 3 2 4 3" xfId="1029"/>
    <cellStyle name="Normal 3 2 2 3 2 4 3 2" xfId="1030"/>
    <cellStyle name="Normal 3 2 2 3 2 4 4" xfId="1031"/>
    <cellStyle name="Normal 3 2 2 3 2 4 5" xfId="1032"/>
    <cellStyle name="Normal 3 2 2 3 2 5" xfId="1033"/>
    <cellStyle name="Normal 3 2 2 3 2 5 2" xfId="1034"/>
    <cellStyle name="Normal 3 2 2 3 2 5 2 2" xfId="1035"/>
    <cellStyle name="Normal 3 2 2 3 2 5 3" xfId="1036"/>
    <cellStyle name="Normal 3 2 2 3 2 5 4" xfId="1037"/>
    <cellStyle name="Normal 3 2 2 3 2 6" xfId="1038"/>
    <cellStyle name="Normal 3 2 2 3 2 6 2" xfId="1039"/>
    <cellStyle name="Normal 3 2 2 3 2 7" xfId="1040"/>
    <cellStyle name="Normal 3 2 2 3 2 8" xfId="1041"/>
    <cellStyle name="Normal 3 2 2 3 3" xfId="1042"/>
    <cellStyle name="Normal 3 2 2 3 3 2" xfId="1043"/>
    <cellStyle name="Normal 3 2 2 3 3 2 2" xfId="1044"/>
    <cellStyle name="Normal 3 2 2 3 3 2 2 2" xfId="1045"/>
    <cellStyle name="Normal 3 2 2 3 3 2 2 2 2" xfId="1046"/>
    <cellStyle name="Normal 3 2 2 3 3 2 2 2 2 2" xfId="1047"/>
    <cellStyle name="Normal 3 2 2 3 3 2 2 2 3" xfId="1048"/>
    <cellStyle name="Normal 3 2 2 3 3 2 2 2 4" xfId="1049"/>
    <cellStyle name="Normal 3 2 2 3 3 2 2 3" xfId="1050"/>
    <cellStyle name="Normal 3 2 2 3 3 2 2 3 2" xfId="1051"/>
    <cellStyle name="Normal 3 2 2 3 3 2 2 4" xfId="1052"/>
    <cellStyle name="Normal 3 2 2 3 3 2 2 5" xfId="1053"/>
    <cellStyle name="Normal 3 2 2 3 3 2 3" xfId="1054"/>
    <cellStyle name="Normal 3 2 2 3 3 2 3 2" xfId="1055"/>
    <cellStyle name="Normal 3 2 2 3 3 2 3 2 2" xfId="1056"/>
    <cellStyle name="Normal 3 2 2 3 3 2 3 3" xfId="1057"/>
    <cellStyle name="Normal 3 2 2 3 3 2 3 4" xfId="1058"/>
    <cellStyle name="Normal 3 2 2 3 3 2 4" xfId="1059"/>
    <cellStyle name="Normal 3 2 2 3 3 2 4 2" xfId="1060"/>
    <cellStyle name="Normal 3 2 2 3 3 2 5" xfId="1061"/>
    <cellStyle name="Normal 3 2 2 3 3 2 6" xfId="1062"/>
    <cellStyle name="Normal 3 2 2 3 3 3" xfId="1063"/>
    <cellStyle name="Normal 3 2 2 3 3 3 2" xfId="1064"/>
    <cellStyle name="Normal 3 2 2 3 3 3 2 2" xfId="1065"/>
    <cellStyle name="Normal 3 2 2 3 3 3 2 2 2" xfId="1066"/>
    <cellStyle name="Normal 3 2 2 3 3 3 2 3" xfId="1067"/>
    <cellStyle name="Normal 3 2 2 3 3 3 2 4" xfId="1068"/>
    <cellStyle name="Normal 3 2 2 3 3 3 3" xfId="1069"/>
    <cellStyle name="Normal 3 2 2 3 3 3 3 2" xfId="1070"/>
    <cellStyle name="Normal 3 2 2 3 3 3 4" xfId="1071"/>
    <cellStyle name="Normal 3 2 2 3 3 3 5" xfId="1072"/>
    <cellStyle name="Normal 3 2 2 3 3 4" xfId="1073"/>
    <cellStyle name="Normal 3 2 2 3 3 4 2" xfId="1074"/>
    <cellStyle name="Normal 3 2 2 3 3 4 2 2" xfId="1075"/>
    <cellStyle name="Normal 3 2 2 3 3 4 3" xfId="1076"/>
    <cellStyle name="Normal 3 2 2 3 3 4 4" xfId="1077"/>
    <cellStyle name="Normal 3 2 2 3 3 5" xfId="1078"/>
    <cellStyle name="Normal 3 2 2 3 3 5 2" xfId="1079"/>
    <cellStyle name="Normal 3 2 2 3 3 6" xfId="1080"/>
    <cellStyle name="Normal 3 2 2 3 3 7" xfId="1081"/>
    <cellStyle name="Normal 3 2 2 3 4" xfId="1082"/>
    <cellStyle name="Normal 3 2 2 3 4 2" xfId="1083"/>
    <cellStyle name="Normal 3 2 2 3 4 2 2" xfId="1084"/>
    <cellStyle name="Normal 3 2 2 3 4 2 2 2" xfId="1085"/>
    <cellStyle name="Normal 3 2 2 3 4 2 2 2 2" xfId="1086"/>
    <cellStyle name="Normal 3 2 2 3 4 2 2 3" xfId="1087"/>
    <cellStyle name="Normal 3 2 2 3 4 2 2 4" xfId="1088"/>
    <cellStyle name="Normal 3 2 2 3 4 2 3" xfId="1089"/>
    <cellStyle name="Normal 3 2 2 3 4 2 3 2" xfId="1090"/>
    <cellStyle name="Normal 3 2 2 3 4 2 4" xfId="1091"/>
    <cellStyle name="Normal 3 2 2 3 4 2 5" xfId="1092"/>
    <cellStyle name="Normal 3 2 2 3 4 3" xfId="1093"/>
    <cellStyle name="Normal 3 2 2 3 4 3 2" xfId="1094"/>
    <cellStyle name="Normal 3 2 2 3 4 3 2 2" xfId="1095"/>
    <cellStyle name="Normal 3 2 2 3 4 3 3" xfId="1096"/>
    <cellStyle name="Normal 3 2 2 3 4 3 4" xfId="1097"/>
    <cellStyle name="Normal 3 2 2 3 4 4" xfId="1098"/>
    <cellStyle name="Normal 3 2 2 3 4 4 2" xfId="1099"/>
    <cellStyle name="Normal 3 2 2 3 4 5" xfId="1100"/>
    <cellStyle name="Normal 3 2 2 3 4 6" xfId="1101"/>
    <cellStyle name="Normal 3 2 2 3 5" xfId="1102"/>
    <cellStyle name="Normal 3 2 2 3 5 2" xfId="1103"/>
    <cellStyle name="Normal 3 2 2 3 5 2 2" xfId="1104"/>
    <cellStyle name="Normal 3 2 2 3 5 2 2 2" xfId="1105"/>
    <cellStyle name="Normal 3 2 2 3 5 2 2 2 2" xfId="1106"/>
    <cellStyle name="Normal 3 2 2 3 5 2 2 3" xfId="1107"/>
    <cellStyle name="Normal 3 2 2 3 5 2 2 4" xfId="1108"/>
    <cellStyle name="Normal 3 2 2 3 5 2 3" xfId="1109"/>
    <cellStyle name="Normal 3 2 2 3 5 2 3 2" xfId="1110"/>
    <cellStyle name="Normal 3 2 2 3 5 2 4" xfId="1111"/>
    <cellStyle name="Normal 3 2 2 3 5 2 5" xfId="1112"/>
    <cellStyle name="Normal 3 2 2 3 5 3" xfId="1113"/>
    <cellStyle name="Normal 3 2 2 3 5 3 2" xfId="1114"/>
    <cellStyle name="Normal 3 2 2 3 5 3 2 2" xfId="1115"/>
    <cellStyle name="Normal 3 2 2 3 5 3 3" xfId="1116"/>
    <cellStyle name="Normal 3 2 2 3 5 3 4" xfId="1117"/>
    <cellStyle name="Normal 3 2 2 3 5 4" xfId="1118"/>
    <cellStyle name="Normal 3 2 2 3 5 4 2" xfId="1119"/>
    <cellStyle name="Normal 3 2 2 3 5 5" xfId="1120"/>
    <cellStyle name="Normal 3 2 2 3 5 6" xfId="1121"/>
    <cellStyle name="Normal 3 2 2 3 6" xfId="1122"/>
    <cellStyle name="Normal 3 2 2 3 6 2" xfId="1123"/>
    <cellStyle name="Normal 3 2 2 3 6 2 2" xfId="1124"/>
    <cellStyle name="Normal 3 2 2 3 6 2 2 2" xfId="1125"/>
    <cellStyle name="Normal 3 2 2 3 6 2 3" xfId="1126"/>
    <cellStyle name="Normal 3 2 2 3 6 2 4" xfId="1127"/>
    <cellStyle name="Normal 3 2 2 3 6 3" xfId="1128"/>
    <cellStyle name="Normal 3 2 2 3 6 3 2" xfId="1129"/>
    <cellStyle name="Normal 3 2 2 3 6 4" xfId="1130"/>
    <cellStyle name="Normal 3 2 2 3 6 5" xfId="1131"/>
    <cellStyle name="Normal 3 2 2 3 7" xfId="1132"/>
    <cellStyle name="Normal 3 2 2 3 7 2" xfId="1133"/>
    <cellStyle name="Normal 3 2 2 3 7 2 2" xfId="1134"/>
    <cellStyle name="Normal 3 2 2 3 7 3" xfId="1135"/>
    <cellStyle name="Normal 3 2 2 3 7 4" xfId="1136"/>
    <cellStyle name="Normal 3 2 2 3 8" xfId="1137"/>
    <cellStyle name="Normal 3 2 2 3 8 2" xfId="1138"/>
    <cellStyle name="Normal 3 2 2 3 9" xfId="1139"/>
    <cellStyle name="Normal 3 2 2 4" xfId="1140"/>
    <cellStyle name="Normal 3 2 2 4 2" xfId="1141"/>
    <cellStyle name="Normal 3 2 2 4 2 2" xfId="1142"/>
    <cellStyle name="Normal 3 2 2 4 2 2 2" xfId="1143"/>
    <cellStyle name="Normal 3 2 2 4 2 2 2 2" xfId="1144"/>
    <cellStyle name="Normal 3 2 2 4 2 2 2 2 2" xfId="1145"/>
    <cellStyle name="Normal 3 2 2 4 2 2 2 2 2 2" xfId="1146"/>
    <cellStyle name="Normal 3 2 2 4 2 2 2 2 3" xfId="1147"/>
    <cellStyle name="Normal 3 2 2 4 2 2 2 2 4" xfId="1148"/>
    <cellStyle name="Normal 3 2 2 4 2 2 2 3" xfId="1149"/>
    <cellStyle name="Normal 3 2 2 4 2 2 2 3 2" xfId="1150"/>
    <cellStyle name="Normal 3 2 2 4 2 2 2 4" xfId="1151"/>
    <cellStyle name="Normal 3 2 2 4 2 2 2 5" xfId="1152"/>
    <cellStyle name="Normal 3 2 2 4 2 2 3" xfId="1153"/>
    <cellStyle name="Normal 3 2 2 4 2 2 3 2" xfId="1154"/>
    <cellStyle name="Normal 3 2 2 4 2 2 3 2 2" xfId="1155"/>
    <cellStyle name="Normal 3 2 2 4 2 2 3 3" xfId="1156"/>
    <cellStyle name="Normal 3 2 2 4 2 2 3 4" xfId="1157"/>
    <cellStyle name="Normal 3 2 2 4 2 2 4" xfId="1158"/>
    <cellStyle name="Normal 3 2 2 4 2 2 4 2" xfId="1159"/>
    <cellStyle name="Normal 3 2 2 4 2 2 5" xfId="1160"/>
    <cellStyle name="Normal 3 2 2 4 2 2 6" xfId="1161"/>
    <cellStyle name="Normal 3 2 2 4 2 3" xfId="1162"/>
    <cellStyle name="Normal 3 2 2 4 2 3 2" xfId="1163"/>
    <cellStyle name="Normal 3 2 2 4 2 3 2 2" xfId="1164"/>
    <cellStyle name="Normal 3 2 2 4 2 3 2 2 2" xfId="1165"/>
    <cellStyle name="Normal 3 2 2 4 2 3 2 3" xfId="1166"/>
    <cellStyle name="Normal 3 2 2 4 2 3 2 4" xfId="1167"/>
    <cellStyle name="Normal 3 2 2 4 2 3 3" xfId="1168"/>
    <cellStyle name="Normal 3 2 2 4 2 3 3 2" xfId="1169"/>
    <cellStyle name="Normal 3 2 2 4 2 3 4" xfId="1170"/>
    <cellStyle name="Normal 3 2 2 4 2 3 5" xfId="1171"/>
    <cellStyle name="Normal 3 2 2 4 2 4" xfId="1172"/>
    <cellStyle name="Normal 3 2 2 4 2 4 2" xfId="1173"/>
    <cellStyle name="Normal 3 2 2 4 2 4 2 2" xfId="1174"/>
    <cellStyle name="Normal 3 2 2 4 2 4 3" xfId="1175"/>
    <cellStyle name="Normal 3 2 2 4 2 4 4" xfId="1176"/>
    <cellStyle name="Normal 3 2 2 4 2 5" xfId="1177"/>
    <cellStyle name="Normal 3 2 2 4 2 5 2" xfId="1178"/>
    <cellStyle name="Normal 3 2 2 4 2 6" xfId="1179"/>
    <cellStyle name="Normal 3 2 2 4 2 7" xfId="1180"/>
    <cellStyle name="Normal 3 2 2 4 3" xfId="1181"/>
    <cellStyle name="Normal 3 2 2 4 3 2" xfId="1182"/>
    <cellStyle name="Normal 3 2 2 4 3 2 2" xfId="1183"/>
    <cellStyle name="Normal 3 2 2 4 3 2 2 2" xfId="1184"/>
    <cellStyle name="Normal 3 2 2 4 3 2 2 2 2" xfId="1185"/>
    <cellStyle name="Normal 3 2 2 4 3 2 2 3" xfId="1186"/>
    <cellStyle name="Normal 3 2 2 4 3 2 2 4" xfId="1187"/>
    <cellStyle name="Normal 3 2 2 4 3 2 3" xfId="1188"/>
    <cellStyle name="Normal 3 2 2 4 3 2 3 2" xfId="1189"/>
    <cellStyle name="Normal 3 2 2 4 3 2 4" xfId="1190"/>
    <cellStyle name="Normal 3 2 2 4 3 2 5" xfId="1191"/>
    <cellStyle name="Normal 3 2 2 4 3 3" xfId="1192"/>
    <cellStyle name="Normal 3 2 2 4 3 3 2" xfId="1193"/>
    <cellStyle name="Normal 3 2 2 4 3 3 2 2" xfId="1194"/>
    <cellStyle name="Normal 3 2 2 4 3 3 3" xfId="1195"/>
    <cellStyle name="Normal 3 2 2 4 3 3 4" xfId="1196"/>
    <cellStyle name="Normal 3 2 2 4 3 4" xfId="1197"/>
    <cellStyle name="Normal 3 2 2 4 3 4 2" xfId="1198"/>
    <cellStyle name="Normal 3 2 2 4 3 5" xfId="1199"/>
    <cellStyle name="Normal 3 2 2 4 3 6" xfId="1200"/>
    <cellStyle name="Normal 3 2 2 4 4" xfId="1201"/>
    <cellStyle name="Normal 3 2 2 4 4 2" xfId="1202"/>
    <cellStyle name="Normal 3 2 2 4 4 2 2" xfId="1203"/>
    <cellStyle name="Normal 3 2 2 4 4 2 2 2" xfId="1204"/>
    <cellStyle name="Normal 3 2 2 4 4 2 3" xfId="1205"/>
    <cellStyle name="Normal 3 2 2 4 4 2 4" xfId="1206"/>
    <cellStyle name="Normal 3 2 2 4 4 3" xfId="1207"/>
    <cellStyle name="Normal 3 2 2 4 4 3 2" xfId="1208"/>
    <cellStyle name="Normal 3 2 2 4 4 4" xfId="1209"/>
    <cellStyle name="Normal 3 2 2 4 4 5" xfId="1210"/>
    <cellStyle name="Normal 3 2 2 4 5" xfId="1211"/>
    <cellStyle name="Normal 3 2 2 4 5 2" xfId="1212"/>
    <cellStyle name="Normal 3 2 2 4 5 2 2" xfId="1213"/>
    <cellStyle name="Normal 3 2 2 4 5 3" xfId="1214"/>
    <cellStyle name="Normal 3 2 2 4 5 4" xfId="1215"/>
    <cellStyle name="Normal 3 2 2 4 6" xfId="1216"/>
    <cellStyle name="Normal 3 2 2 4 6 2" xfId="1217"/>
    <cellStyle name="Normal 3 2 2 4 7" xfId="1218"/>
    <cellStyle name="Normal 3 2 2 4 8" xfId="1219"/>
    <cellStyle name="Normal 3 2 2 5" xfId="1220"/>
    <cellStyle name="Normal 3 2 2 5 2" xfId="1221"/>
    <cellStyle name="Normal 3 2 2 5 2 2" xfId="1222"/>
    <cellStyle name="Normal 3 2 2 5 2 2 2" xfId="1223"/>
    <cellStyle name="Normal 3 2 2 5 2 2 2 2" xfId="1224"/>
    <cellStyle name="Normal 3 2 2 5 2 2 2 2 2" xfId="1225"/>
    <cellStyle name="Normal 3 2 2 5 2 2 2 3" xfId="1226"/>
    <cellStyle name="Normal 3 2 2 5 2 2 2 4" xfId="1227"/>
    <cellStyle name="Normal 3 2 2 5 2 2 3" xfId="1228"/>
    <cellStyle name="Normal 3 2 2 5 2 2 3 2" xfId="1229"/>
    <cellStyle name="Normal 3 2 2 5 2 2 4" xfId="1230"/>
    <cellStyle name="Normal 3 2 2 5 2 2 5" xfId="1231"/>
    <cellStyle name="Normal 3 2 2 5 2 3" xfId="1232"/>
    <cellStyle name="Normal 3 2 2 5 2 3 2" xfId="1233"/>
    <cellStyle name="Normal 3 2 2 5 2 3 2 2" xfId="1234"/>
    <cellStyle name="Normal 3 2 2 5 2 3 3" xfId="1235"/>
    <cellStyle name="Normal 3 2 2 5 2 3 4" xfId="1236"/>
    <cellStyle name="Normal 3 2 2 5 2 4" xfId="1237"/>
    <cellStyle name="Normal 3 2 2 5 2 4 2" xfId="1238"/>
    <cellStyle name="Normal 3 2 2 5 2 5" xfId="1239"/>
    <cellStyle name="Normal 3 2 2 5 2 6" xfId="1240"/>
    <cellStyle name="Normal 3 2 2 5 3" xfId="1241"/>
    <cellStyle name="Normal 3 2 2 5 3 2" xfId="1242"/>
    <cellStyle name="Normal 3 2 2 5 3 2 2" xfId="1243"/>
    <cellStyle name="Normal 3 2 2 5 3 2 2 2" xfId="1244"/>
    <cellStyle name="Normal 3 2 2 5 3 2 3" xfId="1245"/>
    <cellStyle name="Normal 3 2 2 5 3 2 4" xfId="1246"/>
    <cellStyle name="Normal 3 2 2 5 3 3" xfId="1247"/>
    <cellStyle name="Normal 3 2 2 5 3 3 2" xfId="1248"/>
    <cellStyle name="Normal 3 2 2 5 3 4" xfId="1249"/>
    <cellStyle name="Normal 3 2 2 5 3 5" xfId="1250"/>
    <cellStyle name="Normal 3 2 2 5 4" xfId="1251"/>
    <cellStyle name="Normal 3 2 2 5 4 2" xfId="1252"/>
    <cellStyle name="Normal 3 2 2 5 4 2 2" xfId="1253"/>
    <cellStyle name="Normal 3 2 2 5 4 3" xfId="1254"/>
    <cellStyle name="Normal 3 2 2 5 4 4" xfId="1255"/>
    <cellStyle name="Normal 3 2 2 5 5" xfId="1256"/>
    <cellStyle name="Normal 3 2 2 5 5 2" xfId="1257"/>
    <cellStyle name="Normal 3 2 2 5 6" xfId="1258"/>
    <cellStyle name="Normal 3 2 2 5 7" xfId="1259"/>
    <cellStyle name="Normal 3 2 2 6" xfId="1260"/>
    <cellStyle name="Normal 3 2 2 6 2" xfId="1261"/>
    <cellStyle name="Normal 3 2 2 6 2 2" xfId="1262"/>
    <cellStyle name="Normal 3 2 2 6 2 2 2" xfId="1263"/>
    <cellStyle name="Normal 3 2 2 6 2 2 2 2" xfId="1264"/>
    <cellStyle name="Normal 3 2 2 6 2 2 3" xfId="1265"/>
    <cellStyle name="Normal 3 2 2 6 2 2 4" xfId="1266"/>
    <cellStyle name="Normal 3 2 2 6 2 3" xfId="1267"/>
    <cellStyle name="Normal 3 2 2 6 2 3 2" xfId="1268"/>
    <cellStyle name="Normal 3 2 2 6 2 4" xfId="1269"/>
    <cellStyle name="Normal 3 2 2 6 2 5" xfId="1270"/>
    <cellStyle name="Normal 3 2 2 6 3" xfId="1271"/>
    <cellStyle name="Normal 3 2 2 6 3 2" xfId="1272"/>
    <cellStyle name="Normal 3 2 2 6 3 2 2" xfId="1273"/>
    <cellStyle name="Normal 3 2 2 6 3 3" xfId="1274"/>
    <cellStyle name="Normal 3 2 2 6 3 4" xfId="1275"/>
    <cellStyle name="Normal 3 2 2 6 4" xfId="1276"/>
    <cellStyle name="Normal 3 2 2 6 4 2" xfId="1277"/>
    <cellStyle name="Normal 3 2 2 6 5" xfId="1278"/>
    <cellStyle name="Normal 3 2 2 6 6" xfId="1279"/>
    <cellStyle name="Normal 3 2 2 7" xfId="1280"/>
    <cellStyle name="Normal 3 2 2 7 2" xfId="1281"/>
    <cellStyle name="Normal 3 2 2 7 2 2" xfId="1282"/>
    <cellStyle name="Normal 3 2 2 7 2 2 2" xfId="1283"/>
    <cellStyle name="Normal 3 2 2 7 2 2 2 2" xfId="1284"/>
    <cellStyle name="Normal 3 2 2 7 2 2 3" xfId="1285"/>
    <cellStyle name="Normal 3 2 2 7 2 2 4" xfId="1286"/>
    <cellStyle name="Normal 3 2 2 7 2 3" xfId="1287"/>
    <cellStyle name="Normal 3 2 2 7 2 3 2" xfId="1288"/>
    <cellStyle name="Normal 3 2 2 7 2 4" xfId="1289"/>
    <cellStyle name="Normal 3 2 2 7 2 5" xfId="1290"/>
    <cellStyle name="Normal 3 2 2 7 3" xfId="1291"/>
    <cellStyle name="Normal 3 2 2 7 3 2" xfId="1292"/>
    <cellStyle name="Normal 3 2 2 7 3 2 2" xfId="1293"/>
    <cellStyle name="Normal 3 2 2 7 3 3" xfId="1294"/>
    <cellStyle name="Normal 3 2 2 7 3 4" xfId="1295"/>
    <cellStyle name="Normal 3 2 2 7 4" xfId="1296"/>
    <cellStyle name="Normal 3 2 2 7 4 2" xfId="1297"/>
    <cellStyle name="Normal 3 2 2 7 5" xfId="1298"/>
    <cellStyle name="Normal 3 2 2 7 6" xfId="1299"/>
    <cellStyle name="Normal 3 2 2 8" xfId="1300"/>
    <cellStyle name="Normal 3 2 2 8 2" xfId="1301"/>
    <cellStyle name="Normal 3 2 2 8 2 2" xfId="1302"/>
    <cellStyle name="Normal 3 2 2 8 2 2 2" xfId="1303"/>
    <cellStyle name="Normal 3 2 2 8 2 3" xfId="1304"/>
    <cellStyle name="Normal 3 2 2 8 2 4" xfId="1305"/>
    <cellStyle name="Normal 3 2 2 8 3" xfId="1306"/>
    <cellStyle name="Normal 3 2 2 8 3 2" xfId="1307"/>
    <cellStyle name="Normal 3 2 2 8 4" xfId="1308"/>
    <cellStyle name="Normal 3 2 2 8 5" xfId="1309"/>
    <cellStyle name="Normal 3 2 2 9" xfId="1310"/>
    <cellStyle name="Normal 3 2 2 9 2" xfId="1311"/>
    <cellStyle name="Normal 3 2 2 9 2 2" xfId="1312"/>
    <cellStyle name="Normal 3 2 2 9 3" xfId="1313"/>
    <cellStyle name="Normal 3 2 2 9 4" xfId="1314"/>
    <cellStyle name="Normal 3 2 3" xfId="1315"/>
    <cellStyle name="Normal 3 2 3 10" xfId="1316"/>
    <cellStyle name="Normal 3 2 3 11" xfId="1317"/>
    <cellStyle name="Normal 3 2 3 2" xfId="1318"/>
    <cellStyle name="Normal 3 2 3 2 10" xfId="1319"/>
    <cellStyle name="Normal 3 2 3 2 2" xfId="1320"/>
    <cellStyle name="Normal 3 2 3 2 2 2" xfId="1321"/>
    <cellStyle name="Normal 3 2 3 2 2 2 2" xfId="1322"/>
    <cellStyle name="Normal 3 2 3 2 2 2 2 2" xfId="1323"/>
    <cellStyle name="Normal 3 2 3 2 2 2 2 2 2" xfId="1324"/>
    <cellStyle name="Normal 3 2 3 2 2 2 2 2 2 2" xfId="1325"/>
    <cellStyle name="Normal 3 2 3 2 2 2 2 2 2 2 2" xfId="1326"/>
    <cellStyle name="Normal 3 2 3 2 2 2 2 2 2 3" xfId="1327"/>
    <cellStyle name="Normal 3 2 3 2 2 2 2 2 2 4" xfId="1328"/>
    <cellStyle name="Normal 3 2 3 2 2 2 2 2 3" xfId="1329"/>
    <cellStyle name="Normal 3 2 3 2 2 2 2 2 3 2" xfId="1330"/>
    <cellStyle name="Normal 3 2 3 2 2 2 2 2 4" xfId="1331"/>
    <cellStyle name="Normal 3 2 3 2 2 2 2 2 5" xfId="1332"/>
    <cellStyle name="Normal 3 2 3 2 2 2 2 3" xfId="1333"/>
    <cellStyle name="Normal 3 2 3 2 2 2 2 3 2" xfId="1334"/>
    <cellStyle name="Normal 3 2 3 2 2 2 2 3 2 2" xfId="1335"/>
    <cellStyle name="Normal 3 2 3 2 2 2 2 3 3" xfId="1336"/>
    <cellStyle name="Normal 3 2 3 2 2 2 2 3 4" xfId="1337"/>
    <cellStyle name="Normal 3 2 3 2 2 2 2 4" xfId="1338"/>
    <cellStyle name="Normal 3 2 3 2 2 2 2 4 2" xfId="1339"/>
    <cellStyle name="Normal 3 2 3 2 2 2 2 5" xfId="1340"/>
    <cellStyle name="Normal 3 2 3 2 2 2 2 6" xfId="1341"/>
    <cellStyle name="Normal 3 2 3 2 2 2 3" xfId="1342"/>
    <cellStyle name="Normal 3 2 3 2 2 2 3 2" xfId="1343"/>
    <cellStyle name="Normal 3 2 3 2 2 2 3 2 2" xfId="1344"/>
    <cellStyle name="Normal 3 2 3 2 2 2 3 2 2 2" xfId="1345"/>
    <cellStyle name="Normal 3 2 3 2 2 2 3 2 3" xfId="1346"/>
    <cellStyle name="Normal 3 2 3 2 2 2 3 2 4" xfId="1347"/>
    <cellStyle name="Normal 3 2 3 2 2 2 3 3" xfId="1348"/>
    <cellStyle name="Normal 3 2 3 2 2 2 3 3 2" xfId="1349"/>
    <cellStyle name="Normal 3 2 3 2 2 2 3 4" xfId="1350"/>
    <cellStyle name="Normal 3 2 3 2 2 2 3 5" xfId="1351"/>
    <cellStyle name="Normal 3 2 3 2 2 2 4" xfId="1352"/>
    <cellStyle name="Normal 3 2 3 2 2 2 4 2" xfId="1353"/>
    <cellStyle name="Normal 3 2 3 2 2 2 4 2 2" xfId="1354"/>
    <cellStyle name="Normal 3 2 3 2 2 2 4 3" xfId="1355"/>
    <cellStyle name="Normal 3 2 3 2 2 2 4 4" xfId="1356"/>
    <cellStyle name="Normal 3 2 3 2 2 2 5" xfId="1357"/>
    <cellStyle name="Normal 3 2 3 2 2 2 5 2" xfId="1358"/>
    <cellStyle name="Normal 3 2 3 2 2 2 6" xfId="1359"/>
    <cellStyle name="Normal 3 2 3 2 2 2 7" xfId="1360"/>
    <cellStyle name="Normal 3 2 3 2 2 3" xfId="1361"/>
    <cellStyle name="Normal 3 2 3 2 2 3 2" xfId="1362"/>
    <cellStyle name="Normal 3 2 3 2 2 3 2 2" xfId="1363"/>
    <cellStyle name="Normal 3 2 3 2 2 3 2 2 2" xfId="1364"/>
    <cellStyle name="Normal 3 2 3 2 2 3 2 2 2 2" xfId="1365"/>
    <cellStyle name="Normal 3 2 3 2 2 3 2 2 3" xfId="1366"/>
    <cellStyle name="Normal 3 2 3 2 2 3 2 2 4" xfId="1367"/>
    <cellStyle name="Normal 3 2 3 2 2 3 2 3" xfId="1368"/>
    <cellStyle name="Normal 3 2 3 2 2 3 2 3 2" xfId="1369"/>
    <cellStyle name="Normal 3 2 3 2 2 3 2 4" xfId="1370"/>
    <cellStyle name="Normal 3 2 3 2 2 3 2 5" xfId="1371"/>
    <cellStyle name="Normal 3 2 3 2 2 3 3" xfId="1372"/>
    <cellStyle name="Normal 3 2 3 2 2 3 3 2" xfId="1373"/>
    <cellStyle name="Normal 3 2 3 2 2 3 3 2 2" xfId="1374"/>
    <cellStyle name="Normal 3 2 3 2 2 3 3 3" xfId="1375"/>
    <cellStyle name="Normal 3 2 3 2 2 3 3 4" xfId="1376"/>
    <cellStyle name="Normal 3 2 3 2 2 3 4" xfId="1377"/>
    <cellStyle name="Normal 3 2 3 2 2 3 4 2" xfId="1378"/>
    <cellStyle name="Normal 3 2 3 2 2 3 5" xfId="1379"/>
    <cellStyle name="Normal 3 2 3 2 2 3 6" xfId="1380"/>
    <cellStyle name="Normal 3 2 3 2 2 4" xfId="1381"/>
    <cellStyle name="Normal 3 2 3 2 2 4 2" xfId="1382"/>
    <cellStyle name="Normal 3 2 3 2 2 4 2 2" xfId="1383"/>
    <cellStyle name="Normal 3 2 3 2 2 4 2 2 2" xfId="1384"/>
    <cellStyle name="Normal 3 2 3 2 2 4 2 3" xfId="1385"/>
    <cellStyle name="Normal 3 2 3 2 2 4 2 4" xfId="1386"/>
    <cellStyle name="Normal 3 2 3 2 2 4 3" xfId="1387"/>
    <cellStyle name="Normal 3 2 3 2 2 4 3 2" xfId="1388"/>
    <cellStyle name="Normal 3 2 3 2 2 4 4" xfId="1389"/>
    <cellStyle name="Normal 3 2 3 2 2 4 5" xfId="1390"/>
    <cellStyle name="Normal 3 2 3 2 2 5" xfId="1391"/>
    <cellStyle name="Normal 3 2 3 2 2 5 2" xfId="1392"/>
    <cellStyle name="Normal 3 2 3 2 2 5 2 2" xfId="1393"/>
    <cellStyle name="Normal 3 2 3 2 2 5 3" xfId="1394"/>
    <cellStyle name="Normal 3 2 3 2 2 5 4" xfId="1395"/>
    <cellStyle name="Normal 3 2 3 2 2 6" xfId="1396"/>
    <cellStyle name="Normal 3 2 3 2 2 6 2" xfId="1397"/>
    <cellStyle name="Normal 3 2 3 2 2 7" xfId="1398"/>
    <cellStyle name="Normal 3 2 3 2 2 8" xfId="1399"/>
    <cellStyle name="Normal 3 2 3 2 3" xfId="1400"/>
    <cellStyle name="Normal 3 2 3 2 3 2" xfId="1401"/>
    <cellStyle name="Normal 3 2 3 2 3 2 2" xfId="1402"/>
    <cellStyle name="Normal 3 2 3 2 3 2 2 2" xfId="1403"/>
    <cellStyle name="Normal 3 2 3 2 3 2 2 2 2" xfId="1404"/>
    <cellStyle name="Normal 3 2 3 2 3 2 2 2 2 2" xfId="1405"/>
    <cellStyle name="Normal 3 2 3 2 3 2 2 2 3" xfId="1406"/>
    <cellStyle name="Normal 3 2 3 2 3 2 2 2 4" xfId="1407"/>
    <cellStyle name="Normal 3 2 3 2 3 2 2 3" xfId="1408"/>
    <cellStyle name="Normal 3 2 3 2 3 2 2 3 2" xfId="1409"/>
    <cellStyle name="Normal 3 2 3 2 3 2 2 4" xfId="1410"/>
    <cellStyle name="Normal 3 2 3 2 3 2 2 5" xfId="1411"/>
    <cellStyle name="Normal 3 2 3 2 3 2 3" xfId="1412"/>
    <cellStyle name="Normal 3 2 3 2 3 2 3 2" xfId="1413"/>
    <cellStyle name="Normal 3 2 3 2 3 2 3 2 2" xfId="1414"/>
    <cellStyle name="Normal 3 2 3 2 3 2 3 3" xfId="1415"/>
    <cellStyle name="Normal 3 2 3 2 3 2 3 4" xfId="1416"/>
    <cellStyle name="Normal 3 2 3 2 3 2 4" xfId="1417"/>
    <cellStyle name="Normal 3 2 3 2 3 2 4 2" xfId="1418"/>
    <cellStyle name="Normal 3 2 3 2 3 2 5" xfId="1419"/>
    <cellStyle name="Normal 3 2 3 2 3 2 6" xfId="1420"/>
    <cellStyle name="Normal 3 2 3 2 3 3" xfId="1421"/>
    <cellStyle name="Normal 3 2 3 2 3 3 2" xfId="1422"/>
    <cellStyle name="Normal 3 2 3 2 3 3 2 2" xfId="1423"/>
    <cellStyle name="Normal 3 2 3 2 3 3 2 2 2" xfId="1424"/>
    <cellStyle name="Normal 3 2 3 2 3 3 2 3" xfId="1425"/>
    <cellStyle name="Normal 3 2 3 2 3 3 2 4" xfId="1426"/>
    <cellStyle name="Normal 3 2 3 2 3 3 3" xfId="1427"/>
    <cellStyle name="Normal 3 2 3 2 3 3 3 2" xfId="1428"/>
    <cellStyle name="Normal 3 2 3 2 3 3 4" xfId="1429"/>
    <cellStyle name="Normal 3 2 3 2 3 3 5" xfId="1430"/>
    <cellStyle name="Normal 3 2 3 2 3 4" xfId="1431"/>
    <cellStyle name="Normal 3 2 3 2 3 4 2" xfId="1432"/>
    <cellStyle name="Normal 3 2 3 2 3 4 2 2" xfId="1433"/>
    <cellStyle name="Normal 3 2 3 2 3 4 3" xfId="1434"/>
    <cellStyle name="Normal 3 2 3 2 3 4 4" xfId="1435"/>
    <cellStyle name="Normal 3 2 3 2 3 5" xfId="1436"/>
    <cellStyle name="Normal 3 2 3 2 3 5 2" xfId="1437"/>
    <cellStyle name="Normal 3 2 3 2 3 6" xfId="1438"/>
    <cellStyle name="Normal 3 2 3 2 3 7" xfId="1439"/>
    <cellStyle name="Normal 3 2 3 2 4" xfId="1440"/>
    <cellStyle name="Normal 3 2 3 2 4 2" xfId="1441"/>
    <cellStyle name="Normal 3 2 3 2 4 2 2" xfId="1442"/>
    <cellStyle name="Normal 3 2 3 2 4 2 2 2" xfId="1443"/>
    <cellStyle name="Normal 3 2 3 2 4 2 2 2 2" xfId="1444"/>
    <cellStyle name="Normal 3 2 3 2 4 2 2 3" xfId="1445"/>
    <cellStyle name="Normal 3 2 3 2 4 2 2 4" xfId="1446"/>
    <cellStyle name="Normal 3 2 3 2 4 2 3" xfId="1447"/>
    <cellStyle name="Normal 3 2 3 2 4 2 3 2" xfId="1448"/>
    <cellStyle name="Normal 3 2 3 2 4 2 4" xfId="1449"/>
    <cellStyle name="Normal 3 2 3 2 4 2 5" xfId="1450"/>
    <cellStyle name="Normal 3 2 3 2 4 3" xfId="1451"/>
    <cellStyle name="Normal 3 2 3 2 4 3 2" xfId="1452"/>
    <cellStyle name="Normal 3 2 3 2 4 3 2 2" xfId="1453"/>
    <cellStyle name="Normal 3 2 3 2 4 3 3" xfId="1454"/>
    <cellStyle name="Normal 3 2 3 2 4 3 4" xfId="1455"/>
    <cellStyle name="Normal 3 2 3 2 4 4" xfId="1456"/>
    <cellStyle name="Normal 3 2 3 2 4 4 2" xfId="1457"/>
    <cellStyle name="Normal 3 2 3 2 4 5" xfId="1458"/>
    <cellStyle name="Normal 3 2 3 2 4 6" xfId="1459"/>
    <cellStyle name="Normal 3 2 3 2 5" xfId="1460"/>
    <cellStyle name="Normal 3 2 3 2 5 2" xfId="1461"/>
    <cellStyle name="Normal 3 2 3 2 5 2 2" xfId="1462"/>
    <cellStyle name="Normal 3 2 3 2 5 2 2 2" xfId="1463"/>
    <cellStyle name="Normal 3 2 3 2 5 2 2 2 2" xfId="1464"/>
    <cellStyle name="Normal 3 2 3 2 5 2 2 3" xfId="1465"/>
    <cellStyle name="Normal 3 2 3 2 5 2 2 4" xfId="1466"/>
    <cellStyle name="Normal 3 2 3 2 5 2 3" xfId="1467"/>
    <cellStyle name="Normal 3 2 3 2 5 2 3 2" xfId="1468"/>
    <cellStyle name="Normal 3 2 3 2 5 2 4" xfId="1469"/>
    <cellStyle name="Normal 3 2 3 2 5 2 5" xfId="1470"/>
    <cellStyle name="Normal 3 2 3 2 5 3" xfId="1471"/>
    <cellStyle name="Normal 3 2 3 2 5 3 2" xfId="1472"/>
    <cellStyle name="Normal 3 2 3 2 5 3 2 2" xfId="1473"/>
    <cellStyle name="Normal 3 2 3 2 5 3 3" xfId="1474"/>
    <cellStyle name="Normal 3 2 3 2 5 3 4" xfId="1475"/>
    <cellStyle name="Normal 3 2 3 2 5 4" xfId="1476"/>
    <cellStyle name="Normal 3 2 3 2 5 4 2" xfId="1477"/>
    <cellStyle name="Normal 3 2 3 2 5 5" xfId="1478"/>
    <cellStyle name="Normal 3 2 3 2 5 6" xfId="1479"/>
    <cellStyle name="Normal 3 2 3 2 6" xfId="1480"/>
    <cellStyle name="Normal 3 2 3 2 6 2" xfId="1481"/>
    <cellStyle name="Normal 3 2 3 2 6 2 2" xfId="1482"/>
    <cellStyle name="Normal 3 2 3 2 6 2 2 2" xfId="1483"/>
    <cellStyle name="Normal 3 2 3 2 6 2 3" xfId="1484"/>
    <cellStyle name="Normal 3 2 3 2 6 2 4" xfId="1485"/>
    <cellStyle name="Normal 3 2 3 2 6 3" xfId="1486"/>
    <cellStyle name="Normal 3 2 3 2 6 3 2" xfId="1487"/>
    <cellStyle name="Normal 3 2 3 2 6 4" xfId="1488"/>
    <cellStyle name="Normal 3 2 3 2 6 5" xfId="1489"/>
    <cellStyle name="Normal 3 2 3 2 7" xfId="1490"/>
    <cellStyle name="Normal 3 2 3 2 7 2" xfId="1491"/>
    <cellStyle name="Normal 3 2 3 2 7 2 2" xfId="1492"/>
    <cellStyle name="Normal 3 2 3 2 7 3" xfId="1493"/>
    <cellStyle name="Normal 3 2 3 2 7 4" xfId="1494"/>
    <cellStyle name="Normal 3 2 3 2 8" xfId="1495"/>
    <cellStyle name="Normal 3 2 3 2 8 2" xfId="1496"/>
    <cellStyle name="Normal 3 2 3 2 9" xfId="1497"/>
    <cellStyle name="Normal 3 2 3 3" xfId="1498"/>
    <cellStyle name="Normal 3 2 3 3 2" xfId="1499"/>
    <cellStyle name="Normal 3 2 3 3 2 2" xfId="1500"/>
    <cellStyle name="Normal 3 2 3 3 2 2 2" xfId="1501"/>
    <cellStyle name="Normal 3 2 3 3 2 2 2 2" xfId="1502"/>
    <cellStyle name="Normal 3 2 3 3 2 2 2 2 2" xfId="1503"/>
    <cellStyle name="Normal 3 2 3 3 2 2 2 2 2 2" xfId="1504"/>
    <cellStyle name="Normal 3 2 3 3 2 2 2 2 3" xfId="1505"/>
    <cellStyle name="Normal 3 2 3 3 2 2 2 2 4" xfId="1506"/>
    <cellStyle name="Normal 3 2 3 3 2 2 2 3" xfId="1507"/>
    <cellStyle name="Normal 3 2 3 3 2 2 2 3 2" xfId="1508"/>
    <cellStyle name="Normal 3 2 3 3 2 2 2 4" xfId="1509"/>
    <cellStyle name="Normal 3 2 3 3 2 2 2 5" xfId="1510"/>
    <cellStyle name="Normal 3 2 3 3 2 2 3" xfId="1511"/>
    <cellStyle name="Normal 3 2 3 3 2 2 3 2" xfId="1512"/>
    <cellStyle name="Normal 3 2 3 3 2 2 3 2 2" xfId="1513"/>
    <cellStyle name="Normal 3 2 3 3 2 2 3 3" xfId="1514"/>
    <cellStyle name="Normal 3 2 3 3 2 2 3 4" xfId="1515"/>
    <cellStyle name="Normal 3 2 3 3 2 2 4" xfId="1516"/>
    <cellStyle name="Normal 3 2 3 3 2 2 4 2" xfId="1517"/>
    <cellStyle name="Normal 3 2 3 3 2 2 5" xfId="1518"/>
    <cellStyle name="Normal 3 2 3 3 2 2 6" xfId="1519"/>
    <cellStyle name="Normal 3 2 3 3 2 3" xfId="1520"/>
    <cellStyle name="Normal 3 2 3 3 2 3 2" xfId="1521"/>
    <cellStyle name="Normal 3 2 3 3 2 3 2 2" xfId="1522"/>
    <cellStyle name="Normal 3 2 3 3 2 3 2 2 2" xfId="1523"/>
    <cellStyle name="Normal 3 2 3 3 2 3 2 3" xfId="1524"/>
    <cellStyle name="Normal 3 2 3 3 2 3 2 4" xfId="1525"/>
    <cellStyle name="Normal 3 2 3 3 2 3 3" xfId="1526"/>
    <cellStyle name="Normal 3 2 3 3 2 3 3 2" xfId="1527"/>
    <cellStyle name="Normal 3 2 3 3 2 3 4" xfId="1528"/>
    <cellStyle name="Normal 3 2 3 3 2 3 5" xfId="1529"/>
    <cellStyle name="Normal 3 2 3 3 2 4" xfId="1530"/>
    <cellStyle name="Normal 3 2 3 3 2 4 2" xfId="1531"/>
    <cellStyle name="Normal 3 2 3 3 2 4 2 2" xfId="1532"/>
    <cellStyle name="Normal 3 2 3 3 2 4 3" xfId="1533"/>
    <cellStyle name="Normal 3 2 3 3 2 4 4" xfId="1534"/>
    <cellStyle name="Normal 3 2 3 3 2 5" xfId="1535"/>
    <cellStyle name="Normal 3 2 3 3 2 5 2" xfId="1536"/>
    <cellStyle name="Normal 3 2 3 3 2 6" xfId="1537"/>
    <cellStyle name="Normal 3 2 3 3 2 7" xfId="1538"/>
    <cellStyle name="Normal 3 2 3 3 3" xfId="1539"/>
    <cellStyle name="Normal 3 2 3 3 3 2" xfId="1540"/>
    <cellStyle name="Normal 3 2 3 3 3 2 2" xfId="1541"/>
    <cellStyle name="Normal 3 2 3 3 3 2 2 2" xfId="1542"/>
    <cellStyle name="Normal 3 2 3 3 3 2 2 2 2" xfId="1543"/>
    <cellStyle name="Normal 3 2 3 3 3 2 2 3" xfId="1544"/>
    <cellStyle name="Normal 3 2 3 3 3 2 2 4" xfId="1545"/>
    <cellStyle name="Normal 3 2 3 3 3 2 3" xfId="1546"/>
    <cellStyle name="Normal 3 2 3 3 3 2 3 2" xfId="1547"/>
    <cellStyle name="Normal 3 2 3 3 3 2 4" xfId="1548"/>
    <cellStyle name="Normal 3 2 3 3 3 2 5" xfId="1549"/>
    <cellStyle name="Normal 3 2 3 3 3 3" xfId="1550"/>
    <cellStyle name="Normal 3 2 3 3 3 3 2" xfId="1551"/>
    <cellStyle name="Normal 3 2 3 3 3 3 2 2" xfId="1552"/>
    <cellStyle name="Normal 3 2 3 3 3 3 3" xfId="1553"/>
    <cellStyle name="Normal 3 2 3 3 3 3 4" xfId="1554"/>
    <cellStyle name="Normal 3 2 3 3 3 4" xfId="1555"/>
    <cellStyle name="Normal 3 2 3 3 3 4 2" xfId="1556"/>
    <cellStyle name="Normal 3 2 3 3 3 5" xfId="1557"/>
    <cellStyle name="Normal 3 2 3 3 3 6" xfId="1558"/>
    <cellStyle name="Normal 3 2 3 3 4" xfId="1559"/>
    <cellStyle name="Normal 3 2 3 3 4 2" xfId="1560"/>
    <cellStyle name="Normal 3 2 3 3 4 2 2" xfId="1561"/>
    <cellStyle name="Normal 3 2 3 3 4 2 2 2" xfId="1562"/>
    <cellStyle name="Normal 3 2 3 3 4 2 3" xfId="1563"/>
    <cellStyle name="Normal 3 2 3 3 4 2 4" xfId="1564"/>
    <cellStyle name="Normal 3 2 3 3 4 3" xfId="1565"/>
    <cellStyle name="Normal 3 2 3 3 4 3 2" xfId="1566"/>
    <cellStyle name="Normal 3 2 3 3 4 4" xfId="1567"/>
    <cellStyle name="Normal 3 2 3 3 4 5" xfId="1568"/>
    <cellStyle name="Normal 3 2 3 3 5" xfId="1569"/>
    <cellStyle name="Normal 3 2 3 3 5 2" xfId="1570"/>
    <cellStyle name="Normal 3 2 3 3 5 2 2" xfId="1571"/>
    <cellStyle name="Normal 3 2 3 3 5 3" xfId="1572"/>
    <cellStyle name="Normal 3 2 3 3 5 4" xfId="1573"/>
    <cellStyle name="Normal 3 2 3 3 6" xfId="1574"/>
    <cellStyle name="Normal 3 2 3 3 6 2" xfId="1575"/>
    <cellStyle name="Normal 3 2 3 3 7" xfId="1576"/>
    <cellStyle name="Normal 3 2 3 3 8" xfId="1577"/>
    <cellStyle name="Normal 3 2 3 4" xfId="1578"/>
    <cellStyle name="Normal 3 2 3 4 2" xfId="1579"/>
    <cellStyle name="Normal 3 2 3 4 2 2" xfId="1580"/>
    <cellStyle name="Normal 3 2 3 4 2 2 2" xfId="1581"/>
    <cellStyle name="Normal 3 2 3 4 2 2 2 2" xfId="1582"/>
    <cellStyle name="Normal 3 2 3 4 2 2 2 2 2" xfId="1583"/>
    <cellStyle name="Normal 3 2 3 4 2 2 2 3" xfId="1584"/>
    <cellStyle name="Normal 3 2 3 4 2 2 2 4" xfId="1585"/>
    <cellStyle name="Normal 3 2 3 4 2 2 3" xfId="1586"/>
    <cellStyle name="Normal 3 2 3 4 2 2 3 2" xfId="1587"/>
    <cellStyle name="Normal 3 2 3 4 2 2 4" xfId="1588"/>
    <cellStyle name="Normal 3 2 3 4 2 2 5" xfId="1589"/>
    <cellStyle name="Normal 3 2 3 4 2 3" xfId="1590"/>
    <cellStyle name="Normal 3 2 3 4 2 3 2" xfId="1591"/>
    <cellStyle name="Normal 3 2 3 4 2 3 2 2" xfId="1592"/>
    <cellStyle name="Normal 3 2 3 4 2 3 3" xfId="1593"/>
    <cellStyle name="Normal 3 2 3 4 2 3 4" xfId="1594"/>
    <cellStyle name="Normal 3 2 3 4 2 4" xfId="1595"/>
    <cellStyle name="Normal 3 2 3 4 2 4 2" xfId="1596"/>
    <cellStyle name="Normal 3 2 3 4 2 5" xfId="1597"/>
    <cellStyle name="Normal 3 2 3 4 2 6" xfId="1598"/>
    <cellStyle name="Normal 3 2 3 4 3" xfId="1599"/>
    <cellStyle name="Normal 3 2 3 4 3 2" xfId="1600"/>
    <cellStyle name="Normal 3 2 3 4 3 2 2" xfId="1601"/>
    <cellStyle name="Normal 3 2 3 4 3 2 2 2" xfId="1602"/>
    <cellStyle name="Normal 3 2 3 4 3 2 3" xfId="1603"/>
    <cellStyle name="Normal 3 2 3 4 3 2 4" xfId="1604"/>
    <cellStyle name="Normal 3 2 3 4 3 3" xfId="1605"/>
    <cellStyle name="Normal 3 2 3 4 3 3 2" xfId="1606"/>
    <cellStyle name="Normal 3 2 3 4 3 4" xfId="1607"/>
    <cellStyle name="Normal 3 2 3 4 3 5" xfId="1608"/>
    <cellStyle name="Normal 3 2 3 4 4" xfId="1609"/>
    <cellStyle name="Normal 3 2 3 4 4 2" xfId="1610"/>
    <cellStyle name="Normal 3 2 3 4 4 2 2" xfId="1611"/>
    <cellStyle name="Normal 3 2 3 4 4 3" xfId="1612"/>
    <cellStyle name="Normal 3 2 3 4 4 4" xfId="1613"/>
    <cellStyle name="Normal 3 2 3 4 5" xfId="1614"/>
    <cellStyle name="Normal 3 2 3 4 5 2" xfId="1615"/>
    <cellStyle name="Normal 3 2 3 4 6" xfId="1616"/>
    <cellStyle name="Normal 3 2 3 4 7" xfId="1617"/>
    <cellStyle name="Normal 3 2 3 5" xfId="1618"/>
    <cellStyle name="Normal 3 2 3 5 2" xfId="1619"/>
    <cellStyle name="Normal 3 2 3 5 2 2" xfId="1620"/>
    <cellStyle name="Normal 3 2 3 5 2 2 2" xfId="1621"/>
    <cellStyle name="Normal 3 2 3 5 2 2 2 2" xfId="1622"/>
    <cellStyle name="Normal 3 2 3 5 2 2 3" xfId="1623"/>
    <cellStyle name="Normal 3 2 3 5 2 2 4" xfId="1624"/>
    <cellStyle name="Normal 3 2 3 5 2 3" xfId="1625"/>
    <cellStyle name="Normal 3 2 3 5 2 3 2" xfId="1626"/>
    <cellStyle name="Normal 3 2 3 5 2 4" xfId="1627"/>
    <cellStyle name="Normal 3 2 3 5 2 5" xfId="1628"/>
    <cellStyle name="Normal 3 2 3 5 3" xfId="1629"/>
    <cellStyle name="Normal 3 2 3 5 3 2" xfId="1630"/>
    <cellStyle name="Normal 3 2 3 5 3 2 2" xfId="1631"/>
    <cellStyle name="Normal 3 2 3 5 3 3" xfId="1632"/>
    <cellStyle name="Normal 3 2 3 5 3 4" xfId="1633"/>
    <cellStyle name="Normal 3 2 3 5 4" xfId="1634"/>
    <cellStyle name="Normal 3 2 3 5 4 2" xfId="1635"/>
    <cellStyle name="Normal 3 2 3 5 5" xfId="1636"/>
    <cellStyle name="Normal 3 2 3 5 6" xfId="1637"/>
    <cellStyle name="Normal 3 2 3 6" xfId="1638"/>
    <cellStyle name="Normal 3 2 3 6 2" xfId="1639"/>
    <cellStyle name="Normal 3 2 3 6 2 2" xfId="1640"/>
    <cellStyle name="Normal 3 2 3 6 2 2 2" xfId="1641"/>
    <cellStyle name="Normal 3 2 3 6 2 2 2 2" xfId="1642"/>
    <cellStyle name="Normal 3 2 3 6 2 2 3" xfId="1643"/>
    <cellStyle name="Normal 3 2 3 6 2 2 4" xfId="1644"/>
    <cellStyle name="Normal 3 2 3 6 2 3" xfId="1645"/>
    <cellStyle name="Normal 3 2 3 6 2 3 2" xfId="1646"/>
    <cellStyle name="Normal 3 2 3 6 2 4" xfId="1647"/>
    <cellStyle name="Normal 3 2 3 6 2 5" xfId="1648"/>
    <cellStyle name="Normal 3 2 3 6 3" xfId="1649"/>
    <cellStyle name="Normal 3 2 3 6 3 2" xfId="1650"/>
    <cellStyle name="Normal 3 2 3 6 3 2 2" xfId="1651"/>
    <cellStyle name="Normal 3 2 3 6 3 3" xfId="1652"/>
    <cellStyle name="Normal 3 2 3 6 3 4" xfId="1653"/>
    <cellStyle name="Normal 3 2 3 6 4" xfId="1654"/>
    <cellStyle name="Normal 3 2 3 6 4 2" xfId="1655"/>
    <cellStyle name="Normal 3 2 3 6 5" xfId="1656"/>
    <cellStyle name="Normal 3 2 3 6 6" xfId="1657"/>
    <cellStyle name="Normal 3 2 3 7" xfId="1658"/>
    <cellStyle name="Normal 3 2 3 7 2" xfId="1659"/>
    <cellStyle name="Normal 3 2 3 7 2 2" xfId="1660"/>
    <cellStyle name="Normal 3 2 3 7 2 2 2" xfId="1661"/>
    <cellStyle name="Normal 3 2 3 7 2 3" xfId="1662"/>
    <cellStyle name="Normal 3 2 3 7 2 4" xfId="1663"/>
    <cellStyle name="Normal 3 2 3 7 3" xfId="1664"/>
    <cellStyle name="Normal 3 2 3 7 3 2" xfId="1665"/>
    <cellStyle name="Normal 3 2 3 7 4" xfId="1666"/>
    <cellStyle name="Normal 3 2 3 7 5" xfId="1667"/>
    <cellStyle name="Normal 3 2 3 8" xfId="1668"/>
    <cellStyle name="Normal 3 2 3 8 2" xfId="1669"/>
    <cellStyle name="Normal 3 2 3 8 2 2" xfId="1670"/>
    <cellStyle name="Normal 3 2 3 8 3" xfId="1671"/>
    <cellStyle name="Normal 3 2 3 8 4" xfId="1672"/>
    <cellStyle name="Normal 3 2 3 9" xfId="1673"/>
    <cellStyle name="Normal 3 2 3 9 2" xfId="1674"/>
    <cellStyle name="Normal 3 2 4" xfId="1675"/>
    <cellStyle name="Normal 3 2 4 10" xfId="1676"/>
    <cellStyle name="Normal 3 2 4 2" xfId="1677"/>
    <cellStyle name="Normal 3 2 4 2 2" xfId="1678"/>
    <cellStyle name="Normal 3 2 4 2 2 2" xfId="1679"/>
    <cellStyle name="Normal 3 2 4 2 2 2 2" xfId="1680"/>
    <cellStyle name="Normal 3 2 4 2 2 2 2 2" xfId="1681"/>
    <cellStyle name="Normal 3 2 4 2 2 2 2 2 2" xfId="1682"/>
    <cellStyle name="Normal 3 2 4 2 2 2 2 2 2 2" xfId="1683"/>
    <cellStyle name="Normal 3 2 4 2 2 2 2 2 3" xfId="1684"/>
    <cellStyle name="Normal 3 2 4 2 2 2 2 2 4" xfId="1685"/>
    <cellStyle name="Normal 3 2 4 2 2 2 2 3" xfId="1686"/>
    <cellStyle name="Normal 3 2 4 2 2 2 2 3 2" xfId="1687"/>
    <cellStyle name="Normal 3 2 4 2 2 2 2 4" xfId="1688"/>
    <cellStyle name="Normal 3 2 4 2 2 2 2 5" xfId="1689"/>
    <cellStyle name="Normal 3 2 4 2 2 2 3" xfId="1690"/>
    <cellStyle name="Normal 3 2 4 2 2 2 3 2" xfId="1691"/>
    <cellStyle name="Normal 3 2 4 2 2 2 3 2 2" xfId="1692"/>
    <cellStyle name="Normal 3 2 4 2 2 2 3 3" xfId="1693"/>
    <cellStyle name="Normal 3 2 4 2 2 2 3 4" xfId="1694"/>
    <cellStyle name="Normal 3 2 4 2 2 2 4" xfId="1695"/>
    <cellStyle name="Normal 3 2 4 2 2 2 4 2" xfId="1696"/>
    <cellStyle name="Normal 3 2 4 2 2 2 5" xfId="1697"/>
    <cellStyle name="Normal 3 2 4 2 2 2 6" xfId="1698"/>
    <cellStyle name="Normal 3 2 4 2 2 3" xfId="1699"/>
    <cellStyle name="Normal 3 2 4 2 2 3 2" xfId="1700"/>
    <cellStyle name="Normal 3 2 4 2 2 3 2 2" xfId="1701"/>
    <cellStyle name="Normal 3 2 4 2 2 3 2 2 2" xfId="1702"/>
    <cellStyle name="Normal 3 2 4 2 2 3 2 3" xfId="1703"/>
    <cellStyle name="Normal 3 2 4 2 2 3 2 4" xfId="1704"/>
    <cellStyle name="Normal 3 2 4 2 2 3 3" xfId="1705"/>
    <cellStyle name="Normal 3 2 4 2 2 3 3 2" xfId="1706"/>
    <cellStyle name="Normal 3 2 4 2 2 3 4" xfId="1707"/>
    <cellStyle name="Normal 3 2 4 2 2 3 5" xfId="1708"/>
    <cellStyle name="Normal 3 2 4 2 2 4" xfId="1709"/>
    <cellStyle name="Normal 3 2 4 2 2 4 2" xfId="1710"/>
    <cellStyle name="Normal 3 2 4 2 2 4 2 2" xfId="1711"/>
    <cellStyle name="Normal 3 2 4 2 2 4 3" xfId="1712"/>
    <cellStyle name="Normal 3 2 4 2 2 4 4" xfId="1713"/>
    <cellStyle name="Normal 3 2 4 2 2 5" xfId="1714"/>
    <cellStyle name="Normal 3 2 4 2 2 5 2" xfId="1715"/>
    <cellStyle name="Normal 3 2 4 2 2 6" xfId="1716"/>
    <cellStyle name="Normal 3 2 4 2 2 7" xfId="1717"/>
    <cellStyle name="Normal 3 2 4 2 3" xfId="1718"/>
    <cellStyle name="Normal 3 2 4 2 3 2" xfId="1719"/>
    <cellStyle name="Normal 3 2 4 2 3 2 2" xfId="1720"/>
    <cellStyle name="Normal 3 2 4 2 3 2 2 2" xfId="1721"/>
    <cellStyle name="Normal 3 2 4 2 3 2 2 2 2" xfId="1722"/>
    <cellStyle name="Normal 3 2 4 2 3 2 2 3" xfId="1723"/>
    <cellStyle name="Normal 3 2 4 2 3 2 2 4" xfId="1724"/>
    <cellStyle name="Normal 3 2 4 2 3 2 3" xfId="1725"/>
    <cellStyle name="Normal 3 2 4 2 3 2 3 2" xfId="1726"/>
    <cellStyle name="Normal 3 2 4 2 3 2 4" xfId="1727"/>
    <cellStyle name="Normal 3 2 4 2 3 2 5" xfId="1728"/>
    <cellStyle name="Normal 3 2 4 2 3 3" xfId="1729"/>
    <cellStyle name="Normal 3 2 4 2 3 3 2" xfId="1730"/>
    <cellStyle name="Normal 3 2 4 2 3 3 2 2" xfId="1731"/>
    <cellStyle name="Normal 3 2 4 2 3 3 3" xfId="1732"/>
    <cellStyle name="Normal 3 2 4 2 3 3 4" xfId="1733"/>
    <cellStyle name="Normal 3 2 4 2 3 4" xfId="1734"/>
    <cellStyle name="Normal 3 2 4 2 3 4 2" xfId="1735"/>
    <cellStyle name="Normal 3 2 4 2 3 5" xfId="1736"/>
    <cellStyle name="Normal 3 2 4 2 3 6" xfId="1737"/>
    <cellStyle name="Normal 3 2 4 2 4" xfId="1738"/>
    <cellStyle name="Normal 3 2 4 2 4 2" xfId="1739"/>
    <cellStyle name="Normal 3 2 4 2 4 2 2" xfId="1740"/>
    <cellStyle name="Normal 3 2 4 2 4 2 2 2" xfId="1741"/>
    <cellStyle name="Normal 3 2 4 2 4 2 3" xfId="1742"/>
    <cellStyle name="Normal 3 2 4 2 4 2 4" xfId="1743"/>
    <cellStyle name="Normal 3 2 4 2 4 3" xfId="1744"/>
    <cellStyle name="Normal 3 2 4 2 4 3 2" xfId="1745"/>
    <cellStyle name="Normal 3 2 4 2 4 4" xfId="1746"/>
    <cellStyle name="Normal 3 2 4 2 4 5" xfId="1747"/>
    <cellStyle name="Normal 3 2 4 2 5" xfId="1748"/>
    <cellStyle name="Normal 3 2 4 2 5 2" xfId="1749"/>
    <cellStyle name="Normal 3 2 4 2 5 2 2" xfId="1750"/>
    <cellStyle name="Normal 3 2 4 2 5 3" xfId="1751"/>
    <cellStyle name="Normal 3 2 4 2 5 4" xfId="1752"/>
    <cellStyle name="Normal 3 2 4 2 6" xfId="1753"/>
    <cellStyle name="Normal 3 2 4 2 6 2" xfId="1754"/>
    <cellStyle name="Normal 3 2 4 2 7" xfId="1755"/>
    <cellStyle name="Normal 3 2 4 2 8" xfId="1756"/>
    <cellStyle name="Normal 3 2 4 3" xfId="1757"/>
    <cellStyle name="Normal 3 2 4 3 2" xfId="1758"/>
    <cellStyle name="Normal 3 2 4 3 2 2" xfId="1759"/>
    <cellStyle name="Normal 3 2 4 3 2 2 2" xfId="1760"/>
    <cellStyle name="Normal 3 2 4 3 2 2 2 2" xfId="1761"/>
    <cellStyle name="Normal 3 2 4 3 2 2 2 2 2" xfId="1762"/>
    <cellStyle name="Normal 3 2 4 3 2 2 2 3" xfId="1763"/>
    <cellStyle name="Normal 3 2 4 3 2 2 2 4" xfId="1764"/>
    <cellStyle name="Normal 3 2 4 3 2 2 3" xfId="1765"/>
    <cellStyle name="Normal 3 2 4 3 2 2 3 2" xfId="1766"/>
    <cellStyle name="Normal 3 2 4 3 2 2 4" xfId="1767"/>
    <cellStyle name="Normal 3 2 4 3 2 2 5" xfId="1768"/>
    <cellStyle name="Normal 3 2 4 3 2 3" xfId="1769"/>
    <cellStyle name="Normal 3 2 4 3 2 3 2" xfId="1770"/>
    <cellStyle name="Normal 3 2 4 3 2 3 2 2" xfId="1771"/>
    <cellStyle name="Normal 3 2 4 3 2 3 3" xfId="1772"/>
    <cellStyle name="Normal 3 2 4 3 2 3 4" xfId="1773"/>
    <cellStyle name="Normal 3 2 4 3 2 4" xfId="1774"/>
    <cellStyle name="Normal 3 2 4 3 2 4 2" xfId="1775"/>
    <cellStyle name="Normal 3 2 4 3 2 5" xfId="1776"/>
    <cellStyle name="Normal 3 2 4 3 2 6" xfId="1777"/>
    <cellStyle name="Normal 3 2 4 3 3" xfId="1778"/>
    <cellStyle name="Normal 3 2 4 3 3 2" xfId="1779"/>
    <cellStyle name="Normal 3 2 4 3 3 2 2" xfId="1780"/>
    <cellStyle name="Normal 3 2 4 3 3 2 2 2" xfId="1781"/>
    <cellStyle name="Normal 3 2 4 3 3 2 3" xfId="1782"/>
    <cellStyle name="Normal 3 2 4 3 3 2 4" xfId="1783"/>
    <cellStyle name="Normal 3 2 4 3 3 3" xfId="1784"/>
    <cellStyle name="Normal 3 2 4 3 3 3 2" xfId="1785"/>
    <cellStyle name="Normal 3 2 4 3 3 4" xfId="1786"/>
    <cellStyle name="Normal 3 2 4 3 3 5" xfId="1787"/>
    <cellStyle name="Normal 3 2 4 3 4" xfId="1788"/>
    <cellStyle name="Normal 3 2 4 3 4 2" xfId="1789"/>
    <cellStyle name="Normal 3 2 4 3 4 2 2" xfId="1790"/>
    <cellStyle name="Normal 3 2 4 3 4 3" xfId="1791"/>
    <cellStyle name="Normal 3 2 4 3 4 4" xfId="1792"/>
    <cellStyle name="Normal 3 2 4 3 5" xfId="1793"/>
    <cellStyle name="Normal 3 2 4 3 5 2" xfId="1794"/>
    <cellStyle name="Normal 3 2 4 3 6" xfId="1795"/>
    <cellStyle name="Normal 3 2 4 3 7" xfId="1796"/>
    <cellStyle name="Normal 3 2 4 4" xfId="1797"/>
    <cellStyle name="Normal 3 2 4 4 2" xfId="1798"/>
    <cellStyle name="Normal 3 2 4 4 2 2" xfId="1799"/>
    <cellStyle name="Normal 3 2 4 4 2 2 2" xfId="1800"/>
    <cellStyle name="Normal 3 2 4 4 2 2 2 2" xfId="1801"/>
    <cellStyle name="Normal 3 2 4 4 2 2 3" xfId="1802"/>
    <cellStyle name="Normal 3 2 4 4 2 2 4" xfId="1803"/>
    <cellStyle name="Normal 3 2 4 4 2 3" xfId="1804"/>
    <cellStyle name="Normal 3 2 4 4 2 3 2" xfId="1805"/>
    <cellStyle name="Normal 3 2 4 4 2 4" xfId="1806"/>
    <cellStyle name="Normal 3 2 4 4 2 5" xfId="1807"/>
    <cellStyle name="Normal 3 2 4 4 3" xfId="1808"/>
    <cellStyle name="Normal 3 2 4 4 3 2" xfId="1809"/>
    <cellStyle name="Normal 3 2 4 4 3 2 2" xfId="1810"/>
    <cellStyle name="Normal 3 2 4 4 3 3" xfId="1811"/>
    <cellStyle name="Normal 3 2 4 4 3 4" xfId="1812"/>
    <cellStyle name="Normal 3 2 4 4 4" xfId="1813"/>
    <cellStyle name="Normal 3 2 4 4 4 2" xfId="1814"/>
    <cellStyle name="Normal 3 2 4 4 5" xfId="1815"/>
    <cellStyle name="Normal 3 2 4 4 6" xfId="1816"/>
    <cellStyle name="Normal 3 2 4 5" xfId="1817"/>
    <cellStyle name="Normal 3 2 4 5 2" xfId="1818"/>
    <cellStyle name="Normal 3 2 4 5 2 2" xfId="1819"/>
    <cellStyle name="Normal 3 2 4 5 2 2 2" xfId="1820"/>
    <cellStyle name="Normal 3 2 4 5 2 2 2 2" xfId="1821"/>
    <cellStyle name="Normal 3 2 4 5 2 2 3" xfId="1822"/>
    <cellStyle name="Normal 3 2 4 5 2 2 4" xfId="1823"/>
    <cellStyle name="Normal 3 2 4 5 2 3" xfId="1824"/>
    <cellStyle name="Normal 3 2 4 5 2 3 2" xfId="1825"/>
    <cellStyle name="Normal 3 2 4 5 2 4" xfId="1826"/>
    <cellStyle name="Normal 3 2 4 5 2 5" xfId="1827"/>
    <cellStyle name="Normal 3 2 4 5 3" xfId="1828"/>
    <cellStyle name="Normal 3 2 4 5 3 2" xfId="1829"/>
    <cellStyle name="Normal 3 2 4 5 3 2 2" xfId="1830"/>
    <cellStyle name="Normal 3 2 4 5 3 3" xfId="1831"/>
    <cellStyle name="Normal 3 2 4 5 3 4" xfId="1832"/>
    <cellStyle name="Normal 3 2 4 5 4" xfId="1833"/>
    <cellStyle name="Normal 3 2 4 5 4 2" xfId="1834"/>
    <cellStyle name="Normal 3 2 4 5 5" xfId="1835"/>
    <cellStyle name="Normal 3 2 4 5 6" xfId="1836"/>
    <cellStyle name="Normal 3 2 4 6" xfId="1837"/>
    <cellStyle name="Normal 3 2 4 6 2" xfId="1838"/>
    <cellStyle name="Normal 3 2 4 6 2 2" xfId="1839"/>
    <cellStyle name="Normal 3 2 4 6 2 2 2" xfId="1840"/>
    <cellStyle name="Normal 3 2 4 6 2 3" xfId="1841"/>
    <cellStyle name="Normal 3 2 4 6 2 4" xfId="1842"/>
    <cellStyle name="Normal 3 2 4 6 3" xfId="1843"/>
    <cellStyle name="Normal 3 2 4 6 3 2" xfId="1844"/>
    <cellStyle name="Normal 3 2 4 6 4" xfId="1845"/>
    <cellStyle name="Normal 3 2 4 6 5" xfId="1846"/>
    <cellStyle name="Normal 3 2 4 7" xfId="1847"/>
    <cellStyle name="Normal 3 2 4 7 2" xfId="1848"/>
    <cellStyle name="Normal 3 2 4 7 2 2" xfId="1849"/>
    <cellStyle name="Normal 3 2 4 7 3" xfId="1850"/>
    <cellStyle name="Normal 3 2 4 7 4" xfId="1851"/>
    <cellStyle name="Normal 3 2 4 8" xfId="1852"/>
    <cellStyle name="Normal 3 2 4 8 2" xfId="1853"/>
    <cellStyle name="Normal 3 2 4 9" xfId="1854"/>
    <cellStyle name="Normal 3 2 5" xfId="1855"/>
    <cellStyle name="Normal 3 2 5 2" xfId="1856"/>
    <cellStyle name="Normal 3 2 5 2 2" xfId="1857"/>
    <cellStyle name="Normal 3 2 5 2 2 2" xfId="1858"/>
    <cellStyle name="Normal 3 2 5 2 2 2 2" xfId="1859"/>
    <cellStyle name="Normal 3 2 5 2 2 2 2 2" xfId="1860"/>
    <cellStyle name="Normal 3 2 5 2 2 2 2 2 2" xfId="1861"/>
    <cellStyle name="Normal 3 2 5 2 2 2 2 3" xfId="1862"/>
    <cellStyle name="Normal 3 2 5 2 2 2 2 4" xfId="1863"/>
    <cellStyle name="Normal 3 2 5 2 2 2 3" xfId="1864"/>
    <cellStyle name="Normal 3 2 5 2 2 2 3 2" xfId="1865"/>
    <cellStyle name="Normal 3 2 5 2 2 2 4" xfId="1866"/>
    <cellStyle name="Normal 3 2 5 2 2 2 5" xfId="1867"/>
    <cellStyle name="Normal 3 2 5 2 2 3" xfId="1868"/>
    <cellStyle name="Normal 3 2 5 2 2 3 2" xfId="1869"/>
    <cellStyle name="Normal 3 2 5 2 2 3 2 2" xfId="1870"/>
    <cellStyle name="Normal 3 2 5 2 2 3 3" xfId="1871"/>
    <cellStyle name="Normal 3 2 5 2 2 3 4" xfId="1872"/>
    <cellStyle name="Normal 3 2 5 2 2 4" xfId="1873"/>
    <cellStyle name="Normal 3 2 5 2 2 4 2" xfId="1874"/>
    <cellStyle name="Normal 3 2 5 2 2 5" xfId="1875"/>
    <cellStyle name="Normal 3 2 5 2 2 6" xfId="1876"/>
    <cellStyle name="Normal 3 2 5 2 3" xfId="1877"/>
    <cellStyle name="Normal 3 2 5 2 3 2" xfId="1878"/>
    <cellStyle name="Normal 3 2 5 2 3 2 2" xfId="1879"/>
    <cellStyle name="Normal 3 2 5 2 3 2 2 2" xfId="1880"/>
    <cellStyle name="Normal 3 2 5 2 3 2 3" xfId="1881"/>
    <cellStyle name="Normal 3 2 5 2 3 2 4" xfId="1882"/>
    <cellStyle name="Normal 3 2 5 2 3 3" xfId="1883"/>
    <cellStyle name="Normal 3 2 5 2 3 3 2" xfId="1884"/>
    <cellStyle name="Normal 3 2 5 2 3 4" xfId="1885"/>
    <cellStyle name="Normal 3 2 5 2 3 5" xfId="1886"/>
    <cellStyle name="Normal 3 2 5 2 4" xfId="1887"/>
    <cellStyle name="Normal 3 2 5 2 4 2" xfId="1888"/>
    <cellStyle name="Normal 3 2 5 2 4 2 2" xfId="1889"/>
    <cellStyle name="Normal 3 2 5 2 4 3" xfId="1890"/>
    <cellStyle name="Normal 3 2 5 2 4 4" xfId="1891"/>
    <cellStyle name="Normal 3 2 5 2 5" xfId="1892"/>
    <cellStyle name="Normal 3 2 5 2 5 2" xfId="1893"/>
    <cellStyle name="Normal 3 2 5 2 6" xfId="1894"/>
    <cellStyle name="Normal 3 2 5 2 7" xfId="1895"/>
    <cellStyle name="Normal 3 2 5 3" xfId="1896"/>
    <cellStyle name="Normal 3 2 5 3 2" xfId="1897"/>
    <cellStyle name="Normal 3 2 5 3 2 2" xfId="1898"/>
    <cellStyle name="Normal 3 2 5 3 2 2 2" xfId="1899"/>
    <cellStyle name="Normal 3 2 5 3 2 2 2 2" xfId="1900"/>
    <cellStyle name="Normal 3 2 5 3 2 2 3" xfId="1901"/>
    <cellStyle name="Normal 3 2 5 3 2 2 4" xfId="1902"/>
    <cellStyle name="Normal 3 2 5 3 2 3" xfId="1903"/>
    <cellStyle name="Normal 3 2 5 3 2 3 2" xfId="1904"/>
    <cellStyle name="Normal 3 2 5 3 2 4" xfId="1905"/>
    <cellStyle name="Normal 3 2 5 3 2 5" xfId="1906"/>
    <cellStyle name="Normal 3 2 5 3 3" xfId="1907"/>
    <cellStyle name="Normal 3 2 5 3 3 2" xfId="1908"/>
    <cellStyle name="Normal 3 2 5 3 3 2 2" xfId="1909"/>
    <cellStyle name="Normal 3 2 5 3 3 3" xfId="1910"/>
    <cellStyle name="Normal 3 2 5 3 3 4" xfId="1911"/>
    <cellStyle name="Normal 3 2 5 3 4" xfId="1912"/>
    <cellStyle name="Normal 3 2 5 3 4 2" xfId="1913"/>
    <cellStyle name="Normal 3 2 5 3 5" xfId="1914"/>
    <cellStyle name="Normal 3 2 5 3 6" xfId="1915"/>
    <cellStyle name="Normal 3 2 5 4" xfId="1916"/>
    <cellStyle name="Normal 3 2 5 4 2" xfId="1917"/>
    <cellStyle name="Normal 3 2 5 4 2 2" xfId="1918"/>
    <cellStyle name="Normal 3 2 5 4 2 2 2" xfId="1919"/>
    <cellStyle name="Normal 3 2 5 4 2 3" xfId="1920"/>
    <cellStyle name="Normal 3 2 5 4 2 4" xfId="1921"/>
    <cellStyle name="Normal 3 2 5 4 3" xfId="1922"/>
    <cellStyle name="Normal 3 2 5 4 3 2" xfId="1923"/>
    <cellStyle name="Normal 3 2 5 4 4" xfId="1924"/>
    <cellStyle name="Normal 3 2 5 4 5" xfId="1925"/>
    <cellStyle name="Normal 3 2 5 5" xfId="1926"/>
    <cellStyle name="Normal 3 2 5 5 2" xfId="1927"/>
    <cellStyle name="Normal 3 2 5 5 2 2" xfId="1928"/>
    <cellStyle name="Normal 3 2 5 5 3" xfId="1929"/>
    <cellStyle name="Normal 3 2 5 5 4" xfId="1930"/>
    <cellStyle name="Normal 3 2 5 6" xfId="1931"/>
    <cellStyle name="Normal 3 2 5 6 2" xfId="1932"/>
    <cellStyle name="Normal 3 2 5 7" xfId="1933"/>
    <cellStyle name="Normal 3 2 5 8" xfId="1934"/>
    <cellStyle name="Normal 3 2 6" xfId="1935"/>
    <cellStyle name="Normal 3 2 6 2" xfId="1936"/>
    <cellStyle name="Normal 3 2 6 2 2" xfId="1937"/>
    <cellStyle name="Normal 3 2 6 2 2 2" xfId="1938"/>
    <cellStyle name="Normal 3 2 6 2 2 2 2" xfId="1939"/>
    <cellStyle name="Normal 3 2 6 2 2 2 2 2" xfId="1940"/>
    <cellStyle name="Normal 3 2 6 2 2 2 3" xfId="1941"/>
    <cellStyle name="Normal 3 2 6 2 2 2 4" xfId="1942"/>
    <cellStyle name="Normal 3 2 6 2 2 3" xfId="1943"/>
    <cellStyle name="Normal 3 2 6 2 2 3 2" xfId="1944"/>
    <cellStyle name="Normal 3 2 6 2 2 4" xfId="1945"/>
    <cellStyle name="Normal 3 2 6 2 2 5" xfId="1946"/>
    <cellStyle name="Normal 3 2 6 2 3" xfId="1947"/>
    <cellStyle name="Normal 3 2 6 2 3 2" xfId="1948"/>
    <cellStyle name="Normal 3 2 6 2 3 2 2" xfId="1949"/>
    <cellStyle name="Normal 3 2 6 2 3 3" xfId="1950"/>
    <cellStyle name="Normal 3 2 6 2 3 4" xfId="1951"/>
    <cellStyle name="Normal 3 2 6 2 4" xfId="1952"/>
    <cellStyle name="Normal 3 2 6 2 4 2" xfId="1953"/>
    <cellStyle name="Normal 3 2 6 2 5" xfId="1954"/>
    <cellStyle name="Normal 3 2 6 2 6" xfId="1955"/>
    <cellStyle name="Normal 3 2 6 3" xfId="1956"/>
    <cellStyle name="Normal 3 2 6 3 2" xfId="1957"/>
    <cellStyle name="Normal 3 2 6 3 2 2" xfId="1958"/>
    <cellStyle name="Normal 3 2 6 3 2 2 2" xfId="1959"/>
    <cellStyle name="Normal 3 2 6 3 2 3" xfId="1960"/>
    <cellStyle name="Normal 3 2 6 3 2 4" xfId="1961"/>
    <cellStyle name="Normal 3 2 6 3 3" xfId="1962"/>
    <cellStyle name="Normal 3 2 6 3 3 2" xfId="1963"/>
    <cellStyle name="Normal 3 2 6 3 4" xfId="1964"/>
    <cellStyle name="Normal 3 2 6 3 5" xfId="1965"/>
    <cellStyle name="Normal 3 2 6 4" xfId="1966"/>
    <cellStyle name="Normal 3 2 6 4 2" xfId="1967"/>
    <cellStyle name="Normal 3 2 6 4 2 2" xfId="1968"/>
    <cellStyle name="Normal 3 2 6 4 3" xfId="1969"/>
    <cellStyle name="Normal 3 2 6 4 4" xfId="1970"/>
    <cellStyle name="Normal 3 2 6 5" xfId="1971"/>
    <cellStyle name="Normal 3 2 6 5 2" xfId="1972"/>
    <cellStyle name="Normal 3 2 6 6" xfId="1973"/>
    <cellStyle name="Normal 3 2 6 7" xfId="1974"/>
    <cellStyle name="Normal 3 2 7" xfId="1975"/>
    <cellStyle name="Normal 3 2 7 2" xfId="1976"/>
    <cellStyle name="Normal 3 2 7 2 2" xfId="1977"/>
    <cellStyle name="Normal 3 2 7 2 2 2" xfId="1978"/>
    <cellStyle name="Normal 3 2 7 2 2 2 2" xfId="1979"/>
    <cellStyle name="Normal 3 2 7 2 2 3" xfId="1980"/>
    <cellStyle name="Normal 3 2 7 2 2 4" xfId="1981"/>
    <cellStyle name="Normal 3 2 7 2 3" xfId="1982"/>
    <cellStyle name="Normal 3 2 7 2 3 2" xfId="1983"/>
    <cellStyle name="Normal 3 2 7 2 4" xfId="1984"/>
    <cellStyle name="Normal 3 2 7 2 5" xfId="1985"/>
    <cellStyle name="Normal 3 2 7 3" xfId="1986"/>
    <cellStyle name="Normal 3 2 7 3 2" xfId="1987"/>
    <cellStyle name="Normal 3 2 7 3 2 2" xfId="1988"/>
    <cellStyle name="Normal 3 2 7 3 3" xfId="1989"/>
    <cellStyle name="Normal 3 2 7 3 4" xfId="1990"/>
    <cellStyle name="Normal 3 2 7 4" xfId="1991"/>
    <cellStyle name="Normal 3 2 7 4 2" xfId="1992"/>
    <cellStyle name="Normal 3 2 7 5" xfId="1993"/>
    <cellStyle name="Normal 3 2 7 6" xfId="1994"/>
    <cellStyle name="Normal 3 2 8" xfId="1995"/>
    <cellStyle name="Normal 3 2 8 2" xfId="1996"/>
    <cellStyle name="Normal 3 2 8 2 2" xfId="1997"/>
    <cellStyle name="Normal 3 2 8 2 2 2" xfId="1998"/>
    <cellStyle name="Normal 3 2 8 2 2 2 2" xfId="1999"/>
    <cellStyle name="Normal 3 2 8 2 2 3" xfId="2000"/>
    <cellStyle name="Normal 3 2 8 2 2 4" xfId="2001"/>
    <cellStyle name="Normal 3 2 8 2 3" xfId="2002"/>
    <cellStyle name="Normal 3 2 8 2 3 2" xfId="2003"/>
    <cellStyle name="Normal 3 2 8 2 4" xfId="2004"/>
    <cellStyle name="Normal 3 2 8 2 5" xfId="2005"/>
    <cellStyle name="Normal 3 2 8 3" xfId="2006"/>
    <cellStyle name="Normal 3 2 8 3 2" xfId="2007"/>
    <cellStyle name="Normal 3 2 8 3 2 2" xfId="2008"/>
    <cellStyle name="Normal 3 2 8 3 3" xfId="2009"/>
    <cellStyle name="Normal 3 2 8 3 4" xfId="2010"/>
    <cellStyle name="Normal 3 2 8 4" xfId="2011"/>
    <cellStyle name="Normal 3 2 8 4 2" xfId="2012"/>
    <cellStyle name="Normal 3 2 8 5" xfId="2013"/>
    <cellStyle name="Normal 3 2 8 6" xfId="2014"/>
    <cellStyle name="Normal 3 2 9" xfId="2015"/>
    <cellStyle name="Normal 3 2 9 2" xfId="2016"/>
    <cellStyle name="Normal 3 2 9 2 2" xfId="2017"/>
    <cellStyle name="Normal 3 2 9 2 2 2" xfId="2018"/>
    <cellStyle name="Normal 3 2 9 2 3" xfId="2019"/>
    <cellStyle name="Normal 3 2 9 2 4" xfId="2020"/>
    <cellStyle name="Normal 3 2 9 3" xfId="2021"/>
    <cellStyle name="Normal 3 2 9 3 2" xfId="2022"/>
    <cellStyle name="Normal 3 2 9 4" xfId="2023"/>
    <cellStyle name="Normal 3 2 9 5" xfId="2024"/>
    <cellStyle name="Normal 3 3" xfId="2025"/>
    <cellStyle name="Normal 3 3 10" xfId="2026"/>
    <cellStyle name="Normal 3 3 10 2" xfId="2027"/>
    <cellStyle name="Normal 3 3 11" xfId="2028"/>
    <cellStyle name="Normal 3 3 12" xfId="2029"/>
    <cellStyle name="Normal 3 3 2" xfId="2030"/>
    <cellStyle name="Normal 3 3 2 10" xfId="2031"/>
    <cellStyle name="Normal 3 3 2 2" xfId="2032"/>
    <cellStyle name="Normal 3 3 2 2 2" xfId="2033"/>
    <cellStyle name="Normal 3 3 2 2 2 2" xfId="2034"/>
    <cellStyle name="Normal 3 3 2 2 2 2 2" xfId="2035"/>
    <cellStyle name="Normal 3 3 2 2 2 2 2 2" xfId="2036"/>
    <cellStyle name="Normal 3 3 2 2 2 2 2 2 2" xfId="2037"/>
    <cellStyle name="Normal 3 3 2 2 2 2 2 2 2 2" xfId="2038"/>
    <cellStyle name="Normal 3 3 2 2 2 2 2 2 3" xfId="2039"/>
    <cellStyle name="Normal 3 3 2 2 2 2 2 2 4" xfId="2040"/>
    <cellStyle name="Normal 3 3 2 2 2 2 2 3" xfId="2041"/>
    <cellStyle name="Normal 3 3 2 2 2 2 2 3 2" xfId="2042"/>
    <cellStyle name="Normal 3 3 2 2 2 2 2 4" xfId="2043"/>
    <cellStyle name="Normal 3 3 2 2 2 2 2 5" xfId="2044"/>
    <cellStyle name="Normal 3 3 2 2 2 2 3" xfId="2045"/>
    <cellStyle name="Normal 3 3 2 2 2 2 3 2" xfId="2046"/>
    <cellStyle name="Normal 3 3 2 2 2 2 3 2 2" xfId="2047"/>
    <cellStyle name="Normal 3 3 2 2 2 2 3 3" xfId="2048"/>
    <cellStyle name="Normal 3 3 2 2 2 2 3 4" xfId="2049"/>
    <cellStyle name="Normal 3 3 2 2 2 2 4" xfId="2050"/>
    <cellStyle name="Normal 3 3 2 2 2 2 4 2" xfId="2051"/>
    <cellStyle name="Normal 3 3 2 2 2 2 5" xfId="2052"/>
    <cellStyle name="Normal 3 3 2 2 2 2 6" xfId="2053"/>
    <cellStyle name="Normal 3 3 2 2 2 3" xfId="2054"/>
    <cellStyle name="Normal 3 3 2 2 2 3 2" xfId="2055"/>
    <cellStyle name="Normal 3 3 2 2 2 3 2 2" xfId="2056"/>
    <cellStyle name="Normal 3 3 2 2 2 3 2 2 2" xfId="2057"/>
    <cellStyle name="Normal 3 3 2 2 2 3 2 3" xfId="2058"/>
    <cellStyle name="Normal 3 3 2 2 2 3 2 4" xfId="2059"/>
    <cellStyle name="Normal 3 3 2 2 2 3 3" xfId="2060"/>
    <cellStyle name="Normal 3 3 2 2 2 3 3 2" xfId="2061"/>
    <cellStyle name="Normal 3 3 2 2 2 3 4" xfId="2062"/>
    <cellStyle name="Normal 3 3 2 2 2 3 5" xfId="2063"/>
    <cellStyle name="Normal 3 3 2 2 2 4" xfId="2064"/>
    <cellStyle name="Normal 3 3 2 2 2 4 2" xfId="2065"/>
    <cellStyle name="Normal 3 3 2 2 2 4 2 2" xfId="2066"/>
    <cellStyle name="Normal 3 3 2 2 2 4 3" xfId="2067"/>
    <cellStyle name="Normal 3 3 2 2 2 4 4" xfId="2068"/>
    <cellStyle name="Normal 3 3 2 2 2 5" xfId="2069"/>
    <cellStyle name="Normal 3 3 2 2 2 5 2" xfId="2070"/>
    <cellStyle name="Normal 3 3 2 2 2 6" xfId="2071"/>
    <cellStyle name="Normal 3 3 2 2 2 7" xfId="2072"/>
    <cellStyle name="Normal 3 3 2 2 3" xfId="2073"/>
    <cellStyle name="Normal 3 3 2 2 3 2" xfId="2074"/>
    <cellStyle name="Normal 3 3 2 2 3 2 2" xfId="2075"/>
    <cellStyle name="Normal 3 3 2 2 3 2 2 2" xfId="2076"/>
    <cellStyle name="Normal 3 3 2 2 3 2 2 2 2" xfId="2077"/>
    <cellStyle name="Normal 3 3 2 2 3 2 2 3" xfId="2078"/>
    <cellStyle name="Normal 3 3 2 2 3 2 2 4" xfId="2079"/>
    <cellStyle name="Normal 3 3 2 2 3 2 3" xfId="2080"/>
    <cellStyle name="Normal 3 3 2 2 3 2 3 2" xfId="2081"/>
    <cellStyle name="Normal 3 3 2 2 3 2 4" xfId="2082"/>
    <cellStyle name="Normal 3 3 2 2 3 2 5" xfId="2083"/>
    <cellStyle name="Normal 3 3 2 2 3 3" xfId="2084"/>
    <cellStyle name="Normal 3 3 2 2 3 3 2" xfId="2085"/>
    <cellStyle name="Normal 3 3 2 2 3 3 2 2" xfId="2086"/>
    <cellStyle name="Normal 3 3 2 2 3 3 3" xfId="2087"/>
    <cellStyle name="Normal 3 3 2 2 3 3 4" xfId="2088"/>
    <cellStyle name="Normal 3 3 2 2 3 4" xfId="2089"/>
    <cellStyle name="Normal 3 3 2 2 3 4 2" xfId="2090"/>
    <cellStyle name="Normal 3 3 2 2 3 5" xfId="2091"/>
    <cellStyle name="Normal 3 3 2 2 3 6" xfId="2092"/>
    <cellStyle name="Normal 3 3 2 2 4" xfId="2093"/>
    <cellStyle name="Normal 3 3 2 2 4 2" xfId="2094"/>
    <cellStyle name="Normal 3 3 2 2 4 2 2" xfId="2095"/>
    <cellStyle name="Normal 3 3 2 2 4 2 2 2" xfId="2096"/>
    <cellStyle name="Normal 3 3 2 2 4 2 3" xfId="2097"/>
    <cellStyle name="Normal 3 3 2 2 4 2 4" xfId="2098"/>
    <cellStyle name="Normal 3 3 2 2 4 3" xfId="2099"/>
    <cellStyle name="Normal 3 3 2 2 4 3 2" xfId="2100"/>
    <cellStyle name="Normal 3 3 2 2 4 4" xfId="2101"/>
    <cellStyle name="Normal 3 3 2 2 4 5" xfId="2102"/>
    <cellStyle name="Normal 3 3 2 2 5" xfId="2103"/>
    <cellStyle name="Normal 3 3 2 2 5 2" xfId="2104"/>
    <cellStyle name="Normal 3 3 2 2 5 2 2" xfId="2105"/>
    <cellStyle name="Normal 3 3 2 2 5 3" xfId="2106"/>
    <cellStyle name="Normal 3 3 2 2 5 4" xfId="2107"/>
    <cellStyle name="Normal 3 3 2 2 6" xfId="2108"/>
    <cellStyle name="Normal 3 3 2 2 6 2" xfId="2109"/>
    <cellStyle name="Normal 3 3 2 2 7" xfId="2110"/>
    <cellStyle name="Normal 3 3 2 2 8" xfId="2111"/>
    <cellStyle name="Normal 3 3 2 3" xfId="2112"/>
    <cellStyle name="Normal 3 3 2 3 2" xfId="2113"/>
    <cellStyle name="Normal 3 3 2 3 2 2" xfId="2114"/>
    <cellStyle name="Normal 3 3 2 3 2 2 2" xfId="2115"/>
    <cellStyle name="Normal 3 3 2 3 2 2 2 2" xfId="2116"/>
    <cellStyle name="Normal 3 3 2 3 2 2 2 2 2" xfId="2117"/>
    <cellStyle name="Normal 3 3 2 3 2 2 2 3" xfId="2118"/>
    <cellStyle name="Normal 3 3 2 3 2 2 2 4" xfId="2119"/>
    <cellStyle name="Normal 3 3 2 3 2 2 3" xfId="2120"/>
    <cellStyle name="Normal 3 3 2 3 2 2 3 2" xfId="2121"/>
    <cellStyle name="Normal 3 3 2 3 2 2 4" xfId="2122"/>
    <cellStyle name="Normal 3 3 2 3 2 2 5" xfId="2123"/>
    <cellStyle name="Normal 3 3 2 3 2 3" xfId="2124"/>
    <cellStyle name="Normal 3 3 2 3 2 3 2" xfId="2125"/>
    <cellStyle name="Normal 3 3 2 3 2 3 2 2" xfId="2126"/>
    <cellStyle name="Normal 3 3 2 3 2 3 3" xfId="2127"/>
    <cellStyle name="Normal 3 3 2 3 2 3 4" xfId="2128"/>
    <cellStyle name="Normal 3 3 2 3 2 4" xfId="2129"/>
    <cellStyle name="Normal 3 3 2 3 2 4 2" xfId="2130"/>
    <cellStyle name="Normal 3 3 2 3 2 5" xfId="2131"/>
    <cellStyle name="Normal 3 3 2 3 2 6" xfId="2132"/>
    <cellStyle name="Normal 3 3 2 3 3" xfId="2133"/>
    <cellStyle name="Normal 3 3 2 3 3 2" xfId="2134"/>
    <cellStyle name="Normal 3 3 2 3 3 2 2" xfId="2135"/>
    <cellStyle name="Normal 3 3 2 3 3 2 2 2" xfId="2136"/>
    <cellStyle name="Normal 3 3 2 3 3 2 3" xfId="2137"/>
    <cellStyle name="Normal 3 3 2 3 3 2 4" xfId="2138"/>
    <cellStyle name="Normal 3 3 2 3 3 3" xfId="2139"/>
    <cellStyle name="Normal 3 3 2 3 3 3 2" xfId="2140"/>
    <cellStyle name="Normal 3 3 2 3 3 4" xfId="2141"/>
    <cellStyle name="Normal 3 3 2 3 3 5" xfId="2142"/>
    <cellStyle name="Normal 3 3 2 3 4" xfId="2143"/>
    <cellStyle name="Normal 3 3 2 3 4 2" xfId="2144"/>
    <cellStyle name="Normal 3 3 2 3 4 2 2" xfId="2145"/>
    <cellStyle name="Normal 3 3 2 3 4 3" xfId="2146"/>
    <cellStyle name="Normal 3 3 2 3 4 4" xfId="2147"/>
    <cellStyle name="Normal 3 3 2 3 5" xfId="2148"/>
    <cellStyle name="Normal 3 3 2 3 5 2" xfId="2149"/>
    <cellStyle name="Normal 3 3 2 3 6" xfId="2150"/>
    <cellStyle name="Normal 3 3 2 3 7" xfId="2151"/>
    <cellStyle name="Normal 3 3 2 4" xfId="2152"/>
    <cellStyle name="Normal 3 3 2 4 2" xfId="2153"/>
    <cellStyle name="Normal 3 3 2 4 2 2" xfId="2154"/>
    <cellStyle name="Normal 3 3 2 4 2 2 2" xfId="2155"/>
    <cellStyle name="Normal 3 3 2 4 2 2 2 2" xfId="2156"/>
    <cellStyle name="Normal 3 3 2 4 2 2 3" xfId="2157"/>
    <cellStyle name="Normal 3 3 2 4 2 2 4" xfId="2158"/>
    <cellStyle name="Normal 3 3 2 4 2 3" xfId="2159"/>
    <cellStyle name="Normal 3 3 2 4 2 3 2" xfId="2160"/>
    <cellStyle name="Normal 3 3 2 4 2 4" xfId="2161"/>
    <cellStyle name="Normal 3 3 2 4 2 5" xfId="2162"/>
    <cellStyle name="Normal 3 3 2 4 3" xfId="2163"/>
    <cellStyle name="Normal 3 3 2 4 3 2" xfId="2164"/>
    <cellStyle name="Normal 3 3 2 4 3 2 2" xfId="2165"/>
    <cellStyle name="Normal 3 3 2 4 3 3" xfId="2166"/>
    <cellStyle name="Normal 3 3 2 4 3 4" xfId="2167"/>
    <cellStyle name="Normal 3 3 2 4 4" xfId="2168"/>
    <cellStyle name="Normal 3 3 2 4 4 2" xfId="2169"/>
    <cellStyle name="Normal 3 3 2 4 5" xfId="2170"/>
    <cellStyle name="Normal 3 3 2 4 6" xfId="2171"/>
    <cellStyle name="Normal 3 3 2 5" xfId="2172"/>
    <cellStyle name="Normal 3 3 2 5 2" xfId="2173"/>
    <cellStyle name="Normal 3 3 2 5 2 2" xfId="2174"/>
    <cellStyle name="Normal 3 3 2 5 2 2 2" xfId="2175"/>
    <cellStyle name="Normal 3 3 2 5 2 2 2 2" xfId="2176"/>
    <cellStyle name="Normal 3 3 2 5 2 2 3" xfId="2177"/>
    <cellStyle name="Normal 3 3 2 5 2 2 4" xfId="2178"/>
    <cellStyle name="Normal 3 3 2 5 2 3" xfId="2179"/>
    <cellStyle name="Normal 3 3 2 5 2 3 2" xfId="2180"/>
    <cellStyle name="Normal 3 3 2 5 2 4" xfId="2181"/>
    <cellStyle name="Normal 3 3 2 5 2 5" xfId="2182"/>
    <cellStyle name="Normal 3 3 2 5 3" xfId="2183"/>
    <cellStyle name="Normal 3 3 2 5 3 2" xfId="2184"/>
    <cellStyle name="Normal 3 3 2 5 3 2 2" xfId="2185"/>
    <cellStyle name="Normal 3 3 2 5 3 3" xfId="2186"/>
    <cellStyle name="Normal 3 3 2 5 3 4" xfId="2187"/>
    <cellStyle name="Normal 3 3 2 5 4" xfId="2188"/>
    <cellStyle name="Normal 3 3 2 5 4 2" xfId="2189"/>
    <cellStyle name="Normal 3 3 2 5 5" xfId="2190"/>
    <cellStyle name="Normal 3 3 2 5 6" xfId="2191"/>
    <cellStyle name="Normal 3 3 2 6" xfId="2192"/>
    <cellStyle name="Normal 3 3 2 6 2" xfId="2193"/>
    <cellStyle name="Normal 3 3 2 6 2 2" xfId="2194"/>
    <cellStyle name="Normal 3 3 2 6 2 2 2" xfId="2195"/>
    <cellStyle name="Normal 3 3 2 6 2 3" xfId="2196"/>
    <cellStyle name="Normal 3 3 2 6 2 4" xfId="2197"/>
    <cellStyle name="Normal 3 3 2 6 3" xfId="2198"/>
    <cellStyle name="Normal 3 3 2 6 3 2" xfId="2199"/>
    <cellStyle name="Normal 3 3 2 6 4" xfId="2200"/>
    <cellStyle name="Normal 3 3 2 6 5" xfId="2201"/>
    <cellStyle name="Normal 3 3 2 7" xfId="2202"/>
    <cellStyle name="Normal 3 3 2 7 2" xfId="2203"/>
    <cellStyle name="Normal 3 3 2 7 2 2" xfId="2204"/>
    <cellStyle name="Normal 3 3 2 7 3" xfId="2205"/>
    <cellStyle name="Normal 3 3 2 7 4" xfId="2206"/>
    <cellStyle name="Normal 3 3 2 8" xfId="2207"/>
    <cellStyle name="Normal 3 3 2 8 2" xfId="2208"/>
    <cellStyle name="Normal 3 3 2 9" xfId="2209"/>
    <cellStyle name="Normal 3 3 3" xfId="2210"/>
    <cellStyle name="Normal 3 3 3 10" xfId="2211"/>
    <cellStyle name="Normal 3 3 3 2" xfId="2212"/>
    <cellStyle name="Normal 3 3 3 2 2" xfId="2213"/>
    <cellStyle name="Normal 3 3 3 2 2 2" xfId="2214"/>
    <cellStyle name="Normal 3 3 3 2 2 2 2" xfId="2215"/>
    <cellStyle name="Normal 3 3 3 2 2 2 2 2" xfId="2216"/>
    <cellStyle name="Normal 3 3 3 2 2 2 2 2 2" xfId="2217"/>
    <cellStyle name="Normal 3 3 3 2 2 2 2 2 2 2" xfId="2218"/>
    <cellStyle name="Normal 3 3 3 2 2 2 2 2 3" xfId="2219"/>
    <cellStyle name="Normal 3 3 3 2 2 2 2 2 4" xfId="2220"/>
    <cellStyle name="Normal 3 3 3 2 2 2 2 3" xfId="2221"/>
    <cellStyle name="Normal 3 3 3 2 2 2 2 3 2" xfId="2222"/>
    <cellStyle name="Normal 3 3 3 2 2 2 2 4" xfId="2223"/>
    <cellStyle name="Normal 3 3 3 2 2 2 2 5" xfId="2224"/>
    <cellStyle name="Normal 3 3 3 2 2 2 3" xfId="2225"/>
    <cellStyle name="Normal 3 3 3 2 2 2 3 2" xfId="2226"/>
    <cellStyle name="Normal 3 3 3 2 2 2 3 2 2" xfId="2227"/>
    <cellStyle name="Normal 3 3 3 2 2 2 3 3" xfId="2228"/>
    <cellStyle name="Normal 3 3 3 2 2 2 3 4" xfId="2229"/>
    <cellStyle name="Normal 3 3 3 2 2 2 4" xfId="2230"/>
    <cellStyle name="Normal 3 3 3 2 2 2 4 2" xfId="2231"/>
    <cellStyle name="Normal 3 3 3 2 2 2 5" xfId="2232"/>
    <cellStyle name="Normal 3 3 3 2 2 2 6" xfId="2233"/>
    <cellStyle name="Normal 3 3 3 2 2 3" xfId="2234"/>
    <cellStyle name="Normal 3 3 3 2 2 3 2" xfId="2235"/>
    <cellStyle name="Normal 3 3 3 2 2 3 2 2" xfId="2236"/>
    <cellStyle name="Normal 3 3 3 2 2 3 2 2 2" xfId="2237"/>
    <cellStyle name="Normal 3 3 3 2 2 3 2 3" xfId="2238"/>
    <cellStyle name="Normal 3 3 3 2 2 3 2 4" xfId="2239"/>
    <cellStyle name="Normal 3 3 3 2 2 3 3" xfId="2240"/>
    <cellStyle name="Normal 3 3 3 2 2 3 3 2" xfId="2241"/>
    <cellStyle name="Normal 3 3 3 2 2 3 4" xfId="2242"/>
    <cellStyle name="Normal 3 3 3 2 2 3 5" xfId="2243"/>
    <cellStyle name="Normal 3 3 3 2 2 4" xfId="2244"/>
    <cellStyle name="Normal 3 3 3 2 2 4 2" xfId="2245"/>
    <cellStyle name="Normal 3 3 3 2 2 4 2 2" xfId="2246"/>
    <cellStyle name="Normal 3 3 3 2 2 4 3" xfId="2247"/>
    <cellStyle name="Normal 3 3 3 2 2 4 4" xfId="2248"/>
    <cellStyle name="Normal 3 3 3 2 2 5" xfId="2249"/>
    <cellStyle name="Normal 3 3 3 2 2 5 2" xfId="2250"/>
    <cellStyle name="Normal 3 3 3 2 2 6" xfId="2251"/>
    <cellStyle name="Normal 3 3 3 2 2 7" xfId="2252"/>
    <cellStyle name="Normal 3 3 3 2 3" xfId="2253"/>
    <cellStyle name="Normal 3 3 3 2 3 2" xfId="2254"/>
    <cellStyle name="Normal 3 3 3 2 3 2 2" xfId="2255"/>
    <cellStyle name="Normal 3 3 3 2 3 2 2 2" xfId="2256"/>
    <cellStyle name="Normal 3 3 3 2 3 2 2 2 2" xfId="2257"/>
    <cellStyle name="Normal 3 3 3 2 3 2 2 3" xfId="2258"/>
    <cellStyle name="Normal 3 3 3 2 3 2 2 4" xfId="2259"/>
    <cellStyle name="Normal 3 3 3 2 3 2 3" xfId="2260"/>
    <cellStyle name="Normal 3 3 3 2 3 2 3 2" xfId="2261"/>
    <cellStyle name="Normal 3 3 3 2 3 2 4" xfId="2262"/>
    <cellStyle name="Normal 3 3 3 2 3 2 5" xfId="2263"/>
    <cellStyle name="Normal 3 3 3 2 3 3" xfId="2264"/>
    <cellStyle name="Normal 3 3 3 2 3 3 2" xfId="2265"/>
    <cellStyle name="Normal 3 3 3 2 3 3 2 2" xfId="2266"/>
    <cellStyle name="Normal 3 3 3 2 3 3 3" xfId="2267"/>
    <cellStyle name="Normal 3 3 3 2 3 3 4" xfId="2268"/>
    <cellStyle name="Normal 3 3 3 2 3 4" xfId="2269"/>
    <cellStyle name="Normal 3 3 3 2 3 4 2" xfId="2270"/>
    <cellStyle name="Normal 3 3 3 2 3 5" xfId="2271"/>
    <cellStyle name="Normal 3 3 3 2 3 6" xfId="2272"/>
    <cellStyle name="Normal 3 3 3 2 4" xfId="2273"/>
    <cellStyle name="Normal 3 3 3 2 4 2" xfId="2274"/>
    <cellStyle name="Normal 3 3 3 2 4 2 2" xfId="2275"/>
    <cellStyle name="Normal 3 3 3 2 4 2 2 2" xfId="2276"/>
    <cellStyle name="Normal 3 3 3 2 4 2 3" xfId="2277"/>
    <cellStyle name="Normal 3 3 3 2 4 2 4" xfId="2278"/>
    <cellStyle name="Normal 3 3 3 2 4 3" xfId="2279"/>
    <cellStyle name="Normal 3 3 3 2 4 3 2" xfId="2280"/>
    <cellStyle name="Normal 3 3 3 2 4 4" xfId="2281"/>
    <cellStyle name="Normal 3 3 3 2 4 5" xfId="2282"/>
    <cellStyle name="Normal 3 3 3 2 5" xfId="2283"/>
    <cellStyle name="Normal 3 3 3 2 5 2" xfId="2284"/>
    <cellStyle name="Normal 3 3 3 2 5 2 2" xfId="2285"/>
    <cellStyle name="Normal 3 3 3 2 5 3" xfId="2286"/>
    <cellStyle name="Normal 3 3 3 2 5 4" xfId="2287"/>
    <cellStyle name="Normal 3 3 3 2 6" xfId="2288"/>
    <cellStyle name="Normal 3 3 3 2 6 2" xfId="2289"/>
    <cellStyle name="Normal 3 3 3 2 7" xfId="2290"/>
    <cellStyle name="Normal 3 3 3 2 8" xfId="2291"/>
    <cellStyle name="Normal 3 3 3 3" xfId="2292"/>
    <cellStyle name="Normal 3 3 3 3 2" xfId="2293"/>
    <cellStyle name="Normal 3 3 3 3 2 2" xfId="2294"/>
    <cellStyle name="Normal 3 3 3 3 2 2 2" xfId="2295"/>
    <cellStyle name="Normal 3 3 3 3 2 2 2 2" xfId="2296"/>
    <cellStyle name="Normal 3 3 3 3 2 2 2 2 2" xfId="2297"/>
    <cellStyle name="Normal 3 3 3 3 2 2 2 3" xfId="2298"/>
    <cellStyle name="Normal 3 3 3 3 2 2 2 4" xfId="2299"/>
    <cellStyle name="Normal 3 3 3 3 2 2 3" xfId="2300"/>
    <cellStyle name="Normal 3 3 3 3 2 2 3 2" xfId="2301"/>
    <cellStyle name="Normal 3 3 3 3 2 2 4" xfId="2302"/>
    <cellStyle name="Normal 3 3 3 3 2 2 5" xfId="2303"/>
    <cellStyle name="Normal 3 3 3 3 2 3" xfId="2304"/>
    <cellStyle name="Normal 3 3 3 3 2 3 2" xfId="2305"/>
    <cellStyle name="Normal 3 3 3 3 2 3 2 2" xfId="2306"/>
    <cellStyle name="Normal 3 3 3 3 2 3 3" xfId="2307"/>
    <cellStyle name="Normal 3 3 3 3 2 3 4" xfId="2308"/>
    <cellStyle name="Normal 3 3 3 3 2 4" xfId="2309"/>
    <cellStyle name="Normal 3 3 3 3 2 4 2" xfId="2310"/>
    <cellStyle name="Normal 3 3 3 3 2 5" xfId="2311"/>
    <cellStyle name="Normal 3 3 3 3 2 6" xfId="2312"/>
    <cellStyle name="Normal 3 3 3 3 3" xfId="2313"/>
    <cellStyle name="Normal 3 3 3 3 3 2" xfId="2314"/>
    <cellStyle name="Normal 3 3 3 3 3 2 2" xfId="2315"/>
    <cellStyle name="Normal 3 3 3 3 3 2 2 2" xfId="2316"/>
    <cellStyle name="Normal 3 3 3 3 3 2 3" xfId="2317"/>
    <cellStyle name="Normal 3 3 3 3 3 2 4" xfId="2318"/>
    <cellStyle name="Normal 3 3 3 3 3 3" xfId="2319"/>
    <cellStyle name="Normal 3 3 3 3 3 3 2" xfId="2320"/>
    <cellStyle name="Normal 3 3 3 3 3 4" xfId="2321"/>
    <cellStyle name="Normal 3 3 3 3 3 5" xfId="2322"/>
    <cellStyle name="Normal 3 3 3 3 4" xfId="2323"/>
    <cellStyle name="Normal 3 3 3 3 4 2" xfId="2324"/>
    <cellStyle name="Normal 3 3 3 3 4 2 2" xfId="2325"/>
    <cellStyle name="Normal 3 3 3 3 4 3" xfId="2326"/>
    <cellStyle name="Normal 3 3 3 3 4 4" xfId="2327"/>
    <cellStyle name="Normal 3 3 3 3 5" xfId="2328"/>
    <cellStyle name="Normal 3 3 3 3 5 2" xfId="2329"/>
    <cellStyle name="Normal 3 3 3 3 6" xfId="2330"/>
    <cellStyle name="Normal 3 3 3 3 7" xfId="2331"/>
    <cellStyle name="Normal 3 3 3 4" xfId="2332"/>
    <cellStyle name="Normal 3 3 3 4 2" xfId="2333"/>
    <cellStyle name="Normal 3 3 3 4 2 2" xfId="2334"/>
    <cellStyle name="Normal 3 3 3 4 2 2 2" xfId="2335"/>
    <cellStyle name="Normal 3 3 3 4 2 2 2 2" xfId="2336"/>
    <cellStyle name="Normal 3 3 3 4 2 2 3" xfId="2337"/>
    <cellStyle name="Normal 3 3 3 4 2 2 4" xfId="2338"/>
    <cellStyle name="Normal 3 3 3 4 2 3" xfId="2339"/>
    <cellStyle name="Normal 3 3 3 4 2 3 2" xfId="2340"/>
    <cellStyle name="Normal 3 3 3 4 2 4" xfId="2341"/>
    <cellStyle name="Normal 3 3 3 4 2 5" xfId="2342"/>
    <cellStyle name="Normal 3 3 3 4 3" xfId="2343"/>
    <cellStyle name="Normal 3 3 3 4 3 2" xfId="2344"/>
    <cellStyle name="Normal 3 3 3 4 3 2 2" xfId="2345"/>
    <cellStyle name="Normal 3 3 3 4 3 3" xfId="2346"/>
    <cellStyle name="Normal 3 3 3 4 3 4" xfId="2347"/>
    <cellStyle name="Normal 3 3 3 4 4" xfId="2348"/>
    <cellStyle name="Normal 3 3 3 4 4 2" xfId="2349"/>
    <cellStyle name="Normal 3 3 3 4 5" xfId="2350"/>
    <cellStyle name="Normal 3 3 3 4 6" xfId="2351"/>
    <cellStyle name="Normal 3 3 3 5" xfId="2352"/>
    <cellStyle name="Normal 3 3 3 5 2" xfId="2353"/>
    <cellStyle name="Normal 3 3 3 5 2 2" xfId="2354"/>
    <cellStyle name="Normal 3 3 3 5 2 2 2" xfId="2355"/>
    <cellStyle name="Normal 3 3 3 5 2 2 2 2" xfId="2356"/>
    <cellStyle name="Normal 3 3 3 5 2 2 3" xfId="2357"/>
    <cellStyle name="Normal 3 3 3 5 2 2 4" xfId="2358"/>
    <cellStyle name="Normal 3 3 3 5 2 3" xfId="2359"/>
    <cellStyle name="Normal 3 3 3 5 2 3 2" xfId="2360"/>
    <cellStyle name="Normal 3 3 3 5 2 4" xfId="2361"/>
    <cellStyle name="Normal 3 3 3 5 2 5" xfId="2362"/>
    <cellStyle name="Normal 3 3 3 5 3" xfId="2363"/>
    <cellStyle name="Normal 3 3 3 5 3 2" xfId="2364"/>
    <cellStyle name="Normal 3 3 3 5 3 2 2" xfId="2365"/>
    <cellStyle name="Normal 3 3 3 5 3 3" xfId="2366"/>
    <cellStyle name="Normal 3 3 3 5 3 4" xfId="2367"/>
    <cellStyle name="Normal 3 3 3 5 4" xfId="2368"/>
    <cellStyle name="Normal 3 3 3 5 4 2" xfId="2369"/>
    <cellStyle name="Normal 3 3 3 5 5" xfId="2370"/>
    <cellStyle name="Normal 3 3 3 5 6" xfId="2371"/>
    <cellStyle name="Normal 3 3 3 6" xfId="2372"/>
    <cellStyle name="Normal 3 3 3 6 2" xfId="2373"/>
    <cellStyle name="Normal 3 3 3 6 2 2" xfId="2374"/>
    <cellStyle name="Normal 3 3 3 6 2 2 2" xfId="2375"/>
    <cellStyle name="Normal 3 3 3 6 2 3" xfId="2376"/>
    <cellStyle name="Normal 3 3 3 6 2 4" xfId="2377"/>
    <cellStyle name="Normal 3 3 3 6 3" xfId="2378"/>
    <cellStyle name="Normal 3 3 3 6 3 2" xfId="2379"/>
    <cellStyle name="Normal 3 3 3 6 4" xfId="2380"/>
    <cellStyle name="Normal 3 3 3 6 5" xfId="2381"/>
    <cellStyle name="Normal 3 3 3 7" xfId="2382"/>
    <cellStyle name="Normal 3 3 3 7 2" xfId="2383"/>
    <cellStyle name="Normal 3 3 3 7 2 2" xfId="2384"/>
    <cellStyle name="Normal 3 3 3 7 3" xfId="2385"/>
    <cellStyle name="Normal 3 3 3 7 4" xfId="2386"/>
    <cellStyle name="Normal 3 3 3 8" xfId="2387"/>
    <cellStyle name="Normal 3 3 3 8 2" xfId="2388"/>
    <cellStyle name="Normal 3 3 3 9" xfId="2389"/>
    <cellStyle name="Normal 3 3 4" xfId="2390"/>
    <cellStyle name="Normal 3 3 4 2" xfId="2391"/>
    <cellStyle name="Normal 3 3 4 2 2" xfId="2392"/>
    <cellStyle name="Normal 3 3 4 2 2 2" xfId="2393"/>
    <cellStyle name="Normal 3 3 4 2 2 2 2" xfId="2394"/>
    <cellStyle name="Normal 3 3 4 2 2 2 2 2" xfId="2395"/>
    <cellStyle name="Normal 3 3 4 2 2 2 2 2 2" xfId="2396"/>
    <cellStyle name="Normal 3 3 4 2 2 2 2 3" xfId="2397"/>
    <cellStyle name="Normal 3 3 4 2 2 2 2 4" xfId="2398"/>
    <cellStyle name="Normal 3 3 4 2 2 2 3" xfId="2399"/>
    <cellStyle name="Normal 3 3 4 2 2 2 3 2" xfId="2400"/>
    <cellStyle name="Normal 3 3 4 2 2 2 4" xfId="2401"/>
    <cellStyle name="Normal 3 3 4 2 2 2 5" xfId="2402"/>
    <cellStyle name="Normal 3 3 4 2 2 3" xfId="2403"/>
    <cellStyle name="Normal 3 3 4 2 2 3 2" xfId="2404"/>
    <cellStyle name="Normal 3 3 4 2 2 3 2 2" xfId="2405"/>
    <cellStyle name="Normal 3 3 4 2 2 3 3" xfId="2406"/>
    <cellStyle name="Normal 3 3 4 2 2 3 4" xfId="2407"/>
    <cellStyle name="Normal 3 3 4 2 2 4" xfId="2408"/>
    <cellStyle name="Normal 3 3 4 2 2 4 2" xfId="2409"/>
    <cellStyle name="Normal 3 3 4 2 2 5" xfId="2410"/>
    <cellStyle name="Normal 3 3 4 2 2 6" xfId="2411"/>
    <cellStyle name="Normal 3 3 4 2 3" xfId="2412"/>
    <cellStyle name="Normal 3 3 4 2 3 2" xfId="2413"/>
    <cellStyle name="Normal 3 3 4 2 3 2 2" xfId="2414"/>
    <cellStyle name="Normal 3 3 4 2 3 2 2 2" xfId="2415"/>
    <cellStyle name="Normal 3 3 4 2 3 2 3" xfId="2416"/>
    <cellStyle name="Normal 3 3 4 2 3 2 4" xfId="2417"/>
    <cellStyle name="Normal 3 3 4 2 3 3" xfId="2418"/>
    <cellStyle name="Normal 3 3 4 2 3 3 2" xfId="2419"/>
    <cellStyle name="Normal 3 3 4 2 3 4" xfId="2420"/>
    <cellStyle name="Normal 3 3 4 2 3 5" xfId="2421"/>
    <cellStyle name="Normal 3 3 4 2 4" xfId="2422"/>
    <cellStyle name="Normal 3 3 4 2 4 2" xfId="2423"/>
    <cellStyle name="Normal 3 3 4 2 4 2 2" xfId="2424"/>
    <cellStyle name="Normal 3 3 4 2 4 3" xfId="2425"/>
    <cellStyle name="Normal 3 3 4 2 4 4" xfId="2426"/>
    <cellStyle name="Normal 3 3 4 2 5" xfId="2427"/>
    <cellStyle name="Normal 3 3 4 2 5 2" xfId="2428"/>
    <cellStyle name="Normal 3 3 4 2 6" xfId="2429"/>
    <cellStyle name="Normal 3 3 4 2 7" xfId="2430"/>
    <cellStyle name="Normal 3 3 4 3" xfId="2431"/>
    <cellStyle name="Normal 3 3 4 3 2" xfId="2432"/>
    <cellStyle name="Normal 3 3 4 3 2 2" xfId="2433"/>
    <cellStyle name="Normal 3 3 4 3 2 2 2" xfId="2434"/>
    <cellStyle name="Normal 3 3 4 3 2 2 2 2" xfId="2435"/>
    <cellStyle name="Normal 3 3 4 3 2 2 3" xfId="2436"/>
    <cellStyle name="Normal 3 3 4 3 2 2 4" xfId="2437"/>
    <cellStyle name="Normal 3 3 4 3 2 3" xfId="2438"/>
    <cellStyle name="Normal 3 3 4 3 2 3 2" xfId="2439"/>
    <cellStyle name="Normal 3 3 4 3 2 4" xfId="2440"/>
    <cellStyle name="Normal 3 3 4 3 2 5" xfId="2441"/>
    <cellStyle name="Normal 3 3 4 3 3" xfId="2442"/>
    <cellStyle name="Normal 3 3 4 3 3 2" xfId="2443"/>
    <cellStyle name="Normal 3 3 4 3 3 2 2" xfId="2444"/>
    <cellStyle name="Normal 3 3 4 3 3 3" xfId="2445"/>
    <cellStyle name="Normal 3 3 4 3 3 4" xfId="2446"/>
    <cellStyle name="Normal 3 3 4 3 4" xfId="2447"/>
    <cellStyle name="Normal 3 3 4 3 4 2" xfId="2448"/>
    <cellStyle name="Normal 3 3 4 3 5" xfId="2449"/>
    <cellStyle name="Normal 3 3 4 3 6" xfId="2450"/>
    <cellStyle name="Normal 3 3 4 4" xfId="2451"/>
    <cellStyle name="Normal 3 3 4 4 2" xfId="2452"/>
    <cellStyle name="Normal 3 3 4 4 2 2" xfId="2453"/>
    <cellStyle name="Normal 3 3 4 4 2 2 2" xfId="2454"/>
    <cellStyle name="Normal 3 3 4 4 2 3" xfId="2455"/>
    <cellStyle name="Normal 3 3 4 4 2 4" xfId="2456"/>
    <cellStyle name="Normal 3 3 4 4 3" xfId="2457"/>
    <cellStyle name="Normal 3 3 4 4 3 2" xfId="2458"/>
    <cellStyle name="Normal 3 3 4 4 4" xfId="2459"/>
    <cellStyle name="Normal 3 3 4 4 5" xfId="2460"/>
    <cellStyle name="Normal 3 3 4 5" xfId="2461"/>
    <cellStyle name="Normal 3 3 4 5 2" xfId="2462"/>
    <cellStyle name="Normal 3 3 4 5 2 2" xfId="2463"/>
    <cellStyle name="Normal 3 3 4 5 3" xfId="2464"/>
    <cellStyle name="Normal 3 3 4 5 4" xfId="2465"/>
    <cellStyle name="Normal 3 3 4 6" xfId="2466"/>
    <cellStyle name="Normal 3 3 4 6 2" xfId="2467"/>
    <cellStyle name="Normal 3 3 4 7" xfId="2468"/>
    <cellStyle name="Normal 3 3 4 8" xfId="2469"/>
    <cellStyle name="Normal 3 3 5" xfId="2470"/>
    <cellStyle name="Normal 3 3 5 2" xfId="2471"/>
    <cellStyle name="Normal 3 3 5 2 2" xfId="2472"/>
    <cellStyle name="Normal 3 3 5 2 2 2" xfId="2473"/>
    <cellStyle name="Normal 3 3 5 2 2 2 2" xfId="2474"/>
    <cellStyle name="Normal 3 3 5 2 2 2 2 2" xfId="2475"/>
    <cellStyle name="Normal 3 3 5 2 2 2 3" xfId="2476"/>
    <cellStyle name="Normal 3 3 5 2 2 2 4" xfId="2477"/>
    <cellStyle name="Normal 3 3 5 2 2 3" xfId="2478"/>
    <cellStyle name="Normal 3 3 5 2 2 3 2" xfId="2479"/>
    <cellStyle name="Normal 3 3 5 2 2 4" xfId="2480"/>
    <cellStyle name="Normal 3 3 5 2 2 5" xfId="2481"/>
    <cellStyle name="Normal 3 3 5 2 3" xfId="2482"/>
    <cellStyle name="Normal 3 3 5 2 3 2" xfId="2483"/>
    <cellStyle name="Normal 3 3 5 2 3 2 2" xfId="2484"/>
    <cellStyle name="Normal 3 3 5 2 3 3" xfId="2485"/>
    <cellStyle name="Normal 3 3 5 2 3 4" xfId="2486"/>
    <cellStyle name="Normal 3 3 5 2 4" xfId="2487"/>
    <cellStyle name="Normal 3 3 5 2 4 2" xfId="2488"/>
    <cellStyle name="Normal 3 3 5 2 5" xfId="2489"/>
    <cellStyle name="Normal 3 3 5 2 6" xfId="2490"/>
    <cellStyle name="Normal 3 3 5 3" xfId="2491"/>
    <cellStyle name="Normal 3 3 5 3 2" xfId="2492"/>
    <cellStyle name="Normal 3 3 5 3 2 2" xfId="2493"/>
    <cellStyle name="Normal 3 3 5 3 2 2 2" xfId="2494"/>
    <cellStyle name="Normal 3 3 5 3 2 3" xfId="2495"/>
    <cellStyle name="Normal 3 3 5 3 2 4" xfId="2496"/>
    <cellStyle name="Normal 3 3 5 3 3" xfId="2497"/>
    <cellStyle name="Normal 3 3 5 3 3 2" xfId="2498"/>
    <cellStyle name="Normal 3 3 5 3 4" xfId="2499"/>
    <cellStyle name="Normal 3 3 5 3 5" xfId="2500"/>
    <cellStyle name="Normal 3 3 5 4" xfId="2501"/>
    <cellStyle name="Normal 3 3 5 4 2" xfId="2502"/>
    <cellStyle name="Normal 3 3 5 4 2 2" xfId="2503"/>
    <cellStyle name="Normal 3 3 5 4 3" xfId="2504"/>
    <cellStyle name="Normal 3 3 5 4 4" xfId="2505"/>
    <cellStyle name="Normal 3 3 5 5" xfId="2506"/>
    <cellStyle name="Normal 3 3 5 5 2" xfId="2507"/>
    <cellStyle name="Normal 3 3 5 6" xfId="2508"/>
    <cellStyle name="Normal 3 3 5 7" xfId="2509"/>
    <cellStyle name="Normal 3 3 6" xfId="2510"/>
    <cellStyle name="Normal 3 3 6 2" xfId="2511"/>
    <cellStyle name="Normal 3 3 6 2 2" xfId="2512"/>
    <cellStyle name="Normal 3 3 6 2 2 2" xfId="2513"/>
    <cellStyle name="Normal 3 3 6 2 2 2 2" xfId="2514"/>
    <cellStyle name="Normal 3 3 6 2 2 3" xfId="2515"/>
    <cellStyle name="Normal 3 3 6 2 2 4" xfId="2516"/>
    <cellStyle name="Normal 3 3 6 2 3" xfId="2517"/>
    <cellStyle name="Normal 3 3 6 2 3 2" xfId="2518"/>
    <cellStyle name="Normal 3 3 6 2 4" xfId="2519"/>
    <cellStyle name="Normal 3 3 6 2 5" xfId="2520"/>
    <cellStyle name="Normal 3 3 6 3" xfId="2521"/>
    <cellStyle name="Normal 3 3 6 3 2" xfId="2522"/>
    <cellStyle name="Normal 3 3 6 3 2 2" xfId="2523"/>
    <cellStyle name="Normal 3 3 6 3 3" xfId="2524"/>
    <cellStyle name="Normal 3 3 6 3 4" xfId="2525"/>
    <cellStyle name="Normal 3 3 6 4" xfId="2526"/>
    <cellStyle name="Normal 3 3 6 4 2" xfId="2527"/>
    <cellStyle name="Normal 3 3 6 5" xfId="2528"/>
    <cellStyle name="Normal 3 3 6 6" xfId="2529"/>
    <cellStyle name="Normal 3 3 7" xfId="2530"/>
    <cellStyle name="Normal 3 3 7 2" xfId="2531"/>
    <cellStyle name="Normal 3 3 7 2 2" xfId="2532"/>
    <cellStyle name="Normal 3 3 7 2 2 2" xfId="2533"/>
    <cellStyle name="Normal 3 3 7 2 2 2 2" xfId="2534"/>
    <cellStyle name="Normal 3 3 7 2 2 3" xfId="2535"/>
    <cellStyle name="Normal 3 3 7 2 2 4" xfId="2536"/>
    <cellStyle name="Normal 3 3 7 2 3" xfId="2537"/>
    <cellStyle name="Normal 3 3 7 2 3 2" xfId="2538"/>
    <cellStyle name="Normal 3 3 7 2 4" xfId="2539"/>
    <cellStyle name="Normal 3 3 7 2 5" xfId="2540"/>
    <cellStyle name="Normal 3 3 7 3" xfId="2541"/>
    <cellStyle name="Normal 3 3 7 3 2" xfId="2542"/>
    <cellStyle name="Normal 3 3 7 3 2 2" xfId="2543"/>
    <cellStyle name="Normal 3 3 7 3 3" xfId="2544"/>
    <cellStyle name="Normal 3 3 7 3 4" xfId="2545"/>
    <cellStyle name="Normal 3 3 7 4" xfId="2546"/>
    <cellStyle name="Normal 3 3 7 4 2" xfId="2547"/>
    <cellStyle name="Normal 3 3 7 5" xfId="2548"/>
    <cellStyle name="Normal 3 3 7 6" xfId="2549"/>
    <cellStyle name="Normal 3 3 8" xfId="2550"/>
    <cellStyle name="Normal 3 3 8 2" xfId="2551"/>
    <cellStyle name="Normal 3 3 8 2 2" xfId="2552"/>
    <cellStyle name="Normal 3 3 8 2 2 2" xfId="2553"/>
    <cellStyle name="Normal 3 3 8 2 3" xfId="2554"/>
    <cellStyle name="Normal 3 3 8 2 4" xfId="2555"/>
    <cellStyle name="Normal 3 3 8 3" xfId="2556"/>
    <cellStyle name="Normal 3 3 8 3 2" xfId="2557"/>
    <cellStyle name="Normal 3 3 8 4" xfId="2558"/>
    <cellStyle name="Normal 3 3 8 5" xfId="2559"/>
    <cellStyle name="Normal 3 3 9" xfId="2560"/>
    <cellStyle name="Normal 3 3 9 2" xfId="2561"/>
    <cellStyle name="Normal 3 3 9 2 2" xfId="2562"/>
    <cellStyle name="Normal 3 3 9 3" xfId="2563"/>
    <cellStyle name="Normal 3 3 9 4" xfId="2564"/>
    <cellStyle name="Normal 3 4" xfId="2565"/>
    <cellStyle name="Normal 3 4 10" xfId="2566"/>
    <cellStyle name="Normal 3 4 11" xfId="2567"/>
    <cellStyle name="Normal 3 4 2" xfId="2568"/>
    <cellStyle name="Normal 3 4 2 10" xfId="2569"/>
    <cellStyle name="Normal 3 4 2 2" xfId="2570"/>
    <cellStyle name="Normal 3 4 2 2 2" xfId="2571"/>
    <cellStyle name="Normal 3 4 2 2 2 2" xfId="2572"/>
    <cellStyle name="Normal 3 4 2 2 2 2 2" xfId="2573"/>
    <cellStyle name="Normal 3 4 2 2 2 2 2 2" xfId="2574"/>
    <cellStyle name="Normal 3 4 2 2 2 2 2 2 2" xfId="2575"/>
    <cellStyle name="Normal 3 4 2 2 2 2 2 2 2 2" xfId="2576"/>
    <cellStyle name="Normal 3 4 2 2 2 2 2 2 3" xfId="2577"/>
    <cellStyle name="Normal 3 4 2 2 2 2 2 2 4" xfId="2578"/>
    <cellStyle name="Normal 3 4 2 2 2 2 2 3" xfId="2579"/>
    <cellStyle name="Normal 3 4 2 2 2 2 2 3 2" xfId="2580"/>
    <cellStyle name="Normal 3 4 2 2 2 2 2 4" xfId="2581"/>
    <cellStyle name="Normal 3 4 2 2 2 2 2 5" xfId="2582"/>
    <cellStyle name="Normal 3 4 2 2 2 2 3" xfId="2583"/>
    <cellStyle name="Normal 3 4 2 2 2 2 3 2" xfId="2584"/>
    <cellStyle name="Normal 3 4 2 2 2 2 3 2 2" xfId="2585"/>
    <cellStyle name="Normal 3 4 2 2 2 2 3 3" xfId="2586"/>
    <cellStyle name="Normal 3 4 2 2 2 2 3 4" xfId="2587"/>
    <cellStyle name="Normal 3 4 2 2 2 2 4" xfId="2588"/>
    <cellStyle name="Normal 3 4 2 2 2 2 4 2" xfId="2589"/>
    <cellStyle name="Normal 3 4 2 2 2 2 5" xfId="2590"/>
    <cellStyle name="Normal 3 4 2 2 2 2 6" xfId="2591"/>
    <cellStyle name="Normal 3 4 2 2 2 3" xfId="2592"/>
    <cellStyle name="Normal 3 4 2 2 2 3 2" xfId="2593"/>
    <cellStyle name="Normal 3 4 2 2 2 3 2 2" xfId="2594"/>
    <cellStyle name="Normal 3 4 2 2 2 3 2 2 2" xfId="2595"/>
    <cellStyle name="Normal 3 4 2 2 2 3 2 3" xfId="2596"/>
    <cellStyle name="Normal 3 4 2 2 2 3 2 4" xfId="2597"/>
    <cellStyle name="Normal 3 4 2 2 2 3 3" xfId="2598"/>
    <cellStyle name="Normal 3 4 2 2 2 3 3 2" xfId="2599"/>
    <cellStyle name="Normal 3 4 2 2 2 3 4" xfId="2600"/>
    <cellStyle name="Normal 3 4 2 2 2 3 5" xfId="2601"/>
    <cellStyle name="Normal 3 4 2 2 2 4" xfId="2602"/>
    <cellStyle name="Normal 3 4 2 2 2 4 2" xfId="2603"/>
    <cellStyle name="Normal 3 4 2 2 2 4 2 2" xfId="2604"/>
    <cellStyle name="Normal 3 4 2 2 2 4 3" xfId="2605"/>
    <cellStyle name="Normal 3 4 2 2 2 4 4" xfId="2606"/>
    <cellStyle name="Normal 3 4 2 2 2 5" xfId="2607"/>
    <cellStyle name="Normal 3 4 2 2 2 5 2" xfId="2608"/>
    <cellStyle name="Normal 3 4 2 2 2 6" xfId="2609"/>
    <cellStyle name="Normal 3 4 2 2 2 7" xfId="2610"/>
    <cellStyle name="Normal 3 4 2 2 3" xfId="2611"/>
    <cellStyle name="Normal 3 4 2 2 3 2" xfId="2612"/>
    <cellStyle name="Normal 3 4 2 2 3 2 2" xfId="2613"/>
    <cellStyle name="Normal 3 4 2 2 3 2 2 2" xfId="2614"/>
    <cellStyle name="Normal 3 4 2 2 3 2 2 2 2" xfId="2615"/>
    <cellStyle name="Normal 3 4 2 2 3 2 2 3" xfId="2616"/>
    <cellStyle name="Normal 3 4 2 2 3 2 2 4" xfId="2617"/>
    <cellStyle name="Normal 3 4 2 2 3 2 3" xfId="2618"/>
    <cellStyle name="Normal 3 4 2 2 3 2 3 2" xfId="2619"/>
    <cellStyle name="Normal 3 4 2 2 3 2 4" xfId="2620"/>
    <cellStyle name="Normal 3 4 2 2 3 2 5" xfId="2621"/>
    <cellStyle name="Normal 3 4 2 2 3 3" xfId="2622"/>
    <cellStyle name="Normal 3 4 2 2 3 3 2" xfId="2623"/>
    <cellStyle name="Normal 3 4 2 2 3 3 2 2" xfId="2624"/>
    <cellStyle name="Normal 3 4 2 2 3 3 3" xfId="2625"/>
    <cellStyle name="Normal 3 4 2 2 3 3 4" xfId="2626"/>
    <cellStyle name="Normal 3 4 2 2 3 4" xfId="2627"/>
    <cellStyle name="Normal 3 4 2 2 3 4 2" xfId="2628"/>
    <cellStyle name="Normal 3 4 2 2 3 5" xfId="2629"/>
    <cellStyle name="Normal 3 4 2 2 3 6" xfId="2630"/>
    <cellStyle name="Normal 3 4 2 2 4" xfId="2631"/>
    <cellStyle name="Normal 3 4 2 2 4 2" xfId="2632"/>
    <cellStyle name="Normal 3 4 2 2 4 2 2" xfId="2633"/>
    <cellStyle name="Normal 3 4 2 2 4 2 2 2" xfId="2634"/>
    <cellStyle name="Normal 3 4 2 2 4 2 3" xfId="2635"/>
    <cellStyle name="Normal 3 4 2 2 4 2 4" xfId="2636"/>
    <cellStyle name="Normal 3 4 2 2 4 3" xfId="2637"/>
    <cellStyle name="Normal 3 4 2 2 4 3 2" xfId="2638"/>
    <cellStyle name="Normal 3 4 2 2 4 4" xfId="2639"/>
    <cellStyle name="Normal 3 4 2 2 4 5" xfId="2640"/>
    <cellStyle name="Normal 3 4 2 2 5" xfId="2641"/>
    <cellStyle name="Normal 3 4 2 2 5 2" xfId="2642"/>
    <cellStyle name="Normal 3 4 2 2 5 2 2" xfId="2643"/>
    <cellStyle name="Normal 3 4 2 2 5 3" xfId="2644"/>
    <cellStyle name="Normal 3 4 2 2 5 4" xfId="2645"/>
    <cellStyle name="Normal 3 4 2 2 6" xfId="2646"/>
    <cellStyle name="Normal 3 4 2 2 6 2" xfId="2647"/>
    <cellStyle name="Normal 3 4 2 2 7" xfId="2648"/>
    <cellStyle name="Normal 3 4 2 2 8" xfId="2649"/>
    <cellStyle name="Normal 3 4 2 3" xfId="2650"/>
    <cellStyle name="Normal 3 4 2 3 2" xfId="2651"/>
    <cellStyle name="Normal 3 4 2 3 2 2" xfId="2652"/>
    <cellStyle name="Normal 3 4 2 3 2 2 2" xfId="2653"/>
    <cellStyle name="Normal 3 4 2 3 2 2 2 2" xfId="2654"/>
    <cellStyle name="Normal 3 4 2 3 2 2 2 2 2" xfId="2655"/>
    <cellStyle name="Normal 3 4 2 3 2 2 2 3" xfId="2656"/>
    <cellStyle name="Normal 3 4 2 3 2 2 2 4" xfId="2657"/>
    <cellStyle name="Normal 3 4 2 3 2 2 3" xfId="2658"/>
    <cellStyle name="Normal 3 4 2 3 2 2 3 2" xfId="2659"/>
    <cellStyle name="Normal 3 4 2 3 2 2 4" xfId="2660"/>
    <cellStyle name="Normal 3 4 2 3 2 2 5" xfId="2661"/>
    <cellStyle name="Normal 3 4 2 3 2 3" xfId="2662"/>
    <cellStyle name="Normal 3 4 2 3 2 3 2" xfId="2663"/>
    <cellStyle name="Normal 3 4 2 3 2 3 2 2" xfId="2664"/>
    <cellStyle name="Normal 3 4 2 3 2 3 3" xfId="2665"/>
    <cellStyle name="Normal 3 4 2 3 2 3 4" xfId="2666"/>
    <cellStyle name="Normal 3 4 2 3 2 4" xfId="2667"/>
    <cellStyle name="Normal 3 4 2 3 2 4 2" xfId="2668"/>
    <cellStyle name="Normal 3 4 2 3 2 5" xfId="2669"/>
    <cellStyle name="Normal 3 4 2 3 2 6" xfId="2670"/>
    <cellStyle name="Normal 3 4 2 3 3" xfId="2671"/>
    <cellStyle name="Normal 3 4 2 3 3 2" xfId="2672"/>
    <cellStyle name="Normal 3 4 2 3 3 2 2" xfId="2673"/>
    <cellStyle name="Normal 3 4 2 3 3 2 2 2" xfId="2674"/>
    <cellStyle name="Normal 3 4 2 3 3 2 3" xfId="2675"/>
    <cellStyle name="Normal 3 4 2 3 3 2 4" xfId="2676"/>
    <cellStyle name="Normal 3 4 2 3 3 3" xfId="2677"/>
    <cellStyle name="Normal 3 4 2 3 3 3 2" xfId="2678"/>
    <cellStyle name="Normal 3 4 2 3 3 4" xfId="2679"/>
    <cellStyle name="Normal 3 4 2 3 3 5" xfId="2680"/>
    <cellStyle name="Normal 3 4 2 3 4" xfId="2681"/>
    <cellStyle name="Normal 3 4 2 3 4 2" xfId="2682"/>
    <cellStyle name="Normal 3 4 2 3 4 2 2" xfId="2683"/>
    <cellStyle name="Normal 3 4 2 3 4 3" xfId="2684"/>
    <cellStyle name="Normal 3 4 2 3 4 4" xfId="2685"/>
    <cellStyle name="Normal 3 4 2 3 5" xfId="2686"/>
    <cellStyle name="Normal 3 4 2 3 5 2" xfId="2687"/>
    <cellStyle name="Normal 3 4 2 3 6" xfId="2688"/>
    <cellStyle name="Normal 3 4 2 3 7" xfId="2689"/>
    <cellStyle name="Normal 3 4 2 4" xfId="2690"/>
    <cellStyle name="Normal 3 4 2 4 2" xfId="2691"/>
    <cellStyle name="Normal 3 4 2 4 2 2" xfId="2692"/>
    <cellStyle name="Normal 3 4 2 4 2 2 2" xfId="2693"/>
    <cellStyle name="Normal 3 4 2 4 2 2 2 2" xfId="2694"/>
    <cellStyle name="Normal 3 4 2 4 2 2 3" xfId="2695"/>
    <cellStyle name="Normal 3 4 2 4 2 2 4" xfId="2696"/>
    <cellStyle name="Normal 3 4 2 4 2 3" xfId="2697"/>
    <cellStyle name="Normal 3 4 2 4 2 3 2" xfId="2698"/>
    <cellStyle name="Normal 3 4 2 4 2 4" xfId="2699"/>
    <cellStyle name="Normal 3 4 2 4 2 5" xfId="2700"/>
    <cellStyle name="Normal 3 4 2 4 3" xfId="2701"/>
    <cellStyle name="Normal 3 4 2 4 3 2" xfId="2702"/>
    <cellStyle name="Normal 3 4 2 4 3 2 2" xfId="2703"/>
    <cellStyle name="Normal 3 4 2 4 3 3" xfId="2704"/>
    <cellStyle name="Normal 3 4 2 4 3 4" xfId="2705"/>
    <cellStyle name="Normal 3 4 2 4 4" xfId="2706"/>
    <cellStyle name="Normal 3 4 2 4 4 2" xfId="2707"/>
    <cellStyle name="Normal 3 4 2 4 5" xfId="2708"/>
    <cellStyle name="Normal 3 4 2 4 6" xfId="2709"/>
    <cellStyle name="Normal 3 4 2 5" xfId="2710"/>
    <cellStyle name="Normal 3 4 2 5 2" xfId="2711"/>
    <cellStyle name="Normal 3 4 2 5 2 2" xfId="2712"/>
    <cellStyle name="Normal 3 4 2 5 2 2 2" xfId="2713"/>
    <cellStyle name="Normal 3 4 2 5 2 2 2 2" xfId="2714"/>
    <cellStyle name="Normal 3 4 2 5 2 2 3" xfId="2715"/>
    <cellStyle name="Normal 3 4 2 5 2 2 4" xfId="2716"/>
    <cellStyle name="Normal 3 4 2 5 2 3" xfId="2717"/>
    <cellStyle name="Normal 3 4 2 5 2 3 2" xfId="2718"/>
    <cellStyle name="Normal 3 4 2 5 2 4" xfId="2719"/>
    <cellStyle name="Normal 3 4 2 5 2 5" xfId="2720"/>
    <cellStyle name="Normal 3 4 2 5 3" xfId="2721"/>
    <cellStyle name="Normal 3 4 2 5 3 2" xfId="2722"/>
    <cellStyle name="Normal 3 4 2 5 3 2 2" xfId="2723"/>
    <cellStyle name="Normal 3 4 2 5 3 3" xfId="2724"/>
    <cellStyle name="Normal 3 4 2 5 3 4" xfId="2725"/>
    <cellStyle name="Normal 3 4 2 5 4" xfId="2726"/>
    <cellStyle name="Normal 3 4 2 5 4 2" xfId="2727"/>
    <cellStyle name="Normal 3 4 2 5 5" xfId="2728"/>
    <cellStyle name="Normal 3 4 2 5 6" xfId="2729"/>
    <cellStyle name="Normal 3 4 2 6" xfId="2730"/>
    <cellStyle name="Normal 3 4 2 6 2" xfId="2731"/>
    <cellStyle name="Normal 3 4 2 6 2 2" xfId="2732"/>
    <cellStyle name="Normal 3 4 2 6 2 2 2" xfId="2733"/>
    <cellStyle name="Normal 3 4 2 6 2 3" xfId="2734"/>
    <cellStyle name="Normal 3 4 2 6 2 4" xfId="2735"/>
    <cellStyle name="Normal 3 4 2 6 3" xfId="2736"/>
    <cellStyle name="Normal 3 4 2 6 3 2" xfId="2737"/>
    <cellStyle name="Normal 3 4 2 6 4" xfId="2738"/>
    <cellStyle name="Normal 3 4 2 6 5" xfId="2739"/>
    <cellStyle name="Normal 3 4 2 7" xfId="2740"/>
    <cellStyle name="Normal 3 4 2 7 2" xfId="2741"/>
    <cellStyle name="Normal 3 4 2 7 2 2" xfId="2742"/>
    <cellStyle name="Normal 3 4 2 7 3" xfId="2743"/>
    <cellStyle name="Normal 3 4 2 7 4" xfId="2744"/>
    <cellStyle name="Normal 3 4 2 8" xfId="2745"/>
    <cellStyle name="Normal 3 4 2 8 2" xfId="2746"/>
    <cellStyle name="Normal 3 4 2 9" xfId="2747"/>
    <cellStyle name="Normal 3 4 3" xfId="2748"/>
    <cellStyle name="Normal 3 4 3 2" xfId="2749"/>
    <cellStyle name="Normal 3 4 3 2 2" xfId="2750"/>
    <cellStyle name="Normal 3 4 3 2 2 2" xfId="2751"/>
    <cellStyle name="Normal 3 4 3 2 2 2 2" xfId="2752"/>
    <cellStyle name="Normal 3 4 3 2 2 2 2 2" xfId="2753"/>
    <cellStyle name="Normal 3 4 3 2 2 2 2 2 2" xfId="2754"/>
    <cellStyle name="Normal 3 4 3 2 2 2 2 3" xfId="2755"/>
    <cellStyle name="Normal 3 4 3 2 2 2 2 4" xfId="2756"/>
    <cellStyle name="Normal 3 4 3 2 2 2 3" xfId="2757"/>
    <cellStyle name="Normal 3 4 3 2 2 2 3 2" xfId="2758"/>
    <cellStyle name="Normal 3 4 3 2 2 2 4" xfId="2759"/>
    <cellStyle name="Normal 3 4 3 2 2 2 5" xfId="2760"/>
    <cellStyle name="Normal 3 4 3 2 2 3" xfId="2761"/>
    <cellStyle name="Normal 3 4 3 2 2 3 2" xfId="2762"/>
    <cellStyle name="Normal 3 4 3 2 2 3 2 2" xfId="2763"/>
    <cellStyle name="Normal 3 4 3 2 2 3 3" xfId="2764"/>
    <cellStyle name="Normal 3 4 3 2 2 3 4" xfId="2765"/>
    <cellStyle name="Normal 3 4 3 2 2 4" xfId="2766"/>
    <cellStyle name="Normal 3 4 3 2 2 4 2" xfId="2767"/>
    <cellStyle name="Normal 3 4 3 2 2 5" xfId="2768"/>
    <cellStyle name="Normal 3 4 3 2 2 6" xfId="2769"/>
    <cellStyle name="Normal 3 4 3 2 3" xfId="2770"/>
    <cellStyle name="Normal 3 4 3 2 3 2" xfId="2771"/>
    <cellStyle name="Normal 3 4 3 2 3 2 2" xfId="2772"/>
    <cellStyle name="Normal 3 4 3 2 3 2 2 2" xfId="2773"/>
    <cellStyle name="Normal 3 4 3 2 3 2 3" xfId="2774"/>
    <cellStyle name="Normal 3 4 3 2 3 2 4" xfId="2775"/>
    <cellStyle name="Normal 3 4 3 2 3 3" xfId="2776"/>
    <cellStyle name="Normal 3 4 3 2 3 3 2" xfId="2777"/>
    <cellStyle name="Normal 3 4 3 2 3 4" xfId="2778"/>
    <cellStyle name="Normal 3 4 3 2 3 5" xfId="2779"/>
    <cellStyle name="Normal 3 4 3 2 4" xfId="2780"/>
    <cellStyle name="Normal 3 4 3 2 4 2" xfId="2781"/>
    <cellStyle name="Normal 3 4 3 2 4 2 2" xfId="2782"/>
    <cellStyle name="Normal 3 4 3 2 4 3" xfId="2783"/>
    <cellStyle name="Normal 3 4 3 2 4 4" xfId="2784"/>
    <cellStyle name="Normal 3 4 3 2 5" xfId="2785"/>
    <cellStyle name="Normal 3 4 3 2 5 2" xfId="2786"/>
    <cellStyle name="Normal 3 4 3 2 6" xfId="2787"/>
    <cellStyle name="Normal 3 4 3 2 7" xfId="2788"/>
    <cellStyle name="Normal 3 4 3 3" xfId="2789"/>
    <cellStyle name="Normal 3 4 3 3 2" xfId="2790"/>
    <cellStyle name="Normal 3 4 3 3 2 2" xfId="2791"/>
    <cellStyle name="Normal 3 4 3 3 2 2 2" xfId="2792"/>
    <cellStyle name="Normal 3 4 3 3 2 2 2 2" xfId="2793"/>
    <cellStyle name="Normal 3 4 3 3 2 2 3" xfId="2794"/>
    <cellStyle name="Normal 3 4 3 3 2 2 4" xfId="2795"/>
    <cellStyle name="Normal 3 4 3 3 2 3" xfId="2796"/>
    <cellStyle name="Normal 3 4 3 3 2 3 2" xfId="2797"/>
    <cellStyle name="Normal 3 4 3 3 2 4" xfId="2798"/>
    <cellStyle name="Normal 3 4 3 3 2 5" xfId="2799"/>
    <cellStyle name="Normal 3 4 3 3 3" xfId="2800"/>
    <cellStyle name="Normal 3 4 3 3 3 2" xfId="2801"/>
    <cellStyle name="Normal 3 4 3 3 3 2 2" xfId="2802"/>
    <cellStyle name="Normal 3 4 3 3 3 3" xfId="2803"/>
    <cellStyle name="Normal 3 4 3 3 3 4" xfId="2804"/>
    <cellStyle name="Normal 3 4 3 3 4" xfId="2805"/>
    <cellStyle name="Normal 3 4 3 3 4 2" xfId="2806"/>
    <cellStyle name="Normal 3 4 3 3 5" xfId="2807"/>
    <cellStyle name="Normal 3 4 3 3 6" xfId="2808"/>
    <cellStyle name="Normal 3 4 3 4" xfId="2809"/>
    <cellStyle name="Normal 3 4 3 4 2" xfId="2810"/>
    <cellStyle name="Normal 3 4 3 4 2 2" xfId="2811"/>
    <cellStyle name="Normal 3 4 3 4 2 2 2" xfId="2812"/>
    <cellStyle name="Normal 3 4 3 4 2 3" xfId="2813"/>
    <cellStyle name="Normal 3 4 3 4 2 4" xfId="2814"/>
    <cellStyle name="Normal 3 4 3 4 3" xfId="2815"/>
    <cellStyle name="Normal 3 4 3 4 3 2" xfId="2816"/>
    <cellStyle name="Normal 3 4 3 4 4" xfId="2817"/>
    <cellStyle name="Normal 3 4 3 4 5" xfId="2818"/>
    <cellStyle name="Normal 3 4 3 5" xfId="2819"/>
    <cellStyle name="Normal 3 4 3 5 2" xfId="2820"/>
    <cellStyle name="Normal 3 4 3 5 2 2" xfId="2821"/>
    <cellStyle name="Normal 3 4 3 5 3" xfId="2822"/>
    <cellStyle name="Normal 3 4 3 5 4" xfId="2823"/>
    <cellStyle name="Normal 3 4 3 6" xfId="2824"/>
    <cellStyle name="Normal 3 4 3 6 2" xfId="2825"/>
    <cellStyle name="Normal 3 4 3 7" xfId="2826"/>
    <cellStyle name="Normal 3 4 3 8" xfId="2827"/>
    <cellStyle name="Normal 3 4 4" xfId="2828"/>
    <cellStyle name="Normal 3 4 4 2" xfId="2829"/>
    <cellStyle name="Normal 3 4 4 2 2" xfId="2830"/>
    <cellStyle name="Normal 3 4 4 2 2 2" xfId="2831"/>
    <cellStyle name="Normal 3 4 4 2 2 2 2" xfId="2832"/>
    <cellStyle name="Normal 3 4 4 2 2 2 2 2" xfId="2833"/>
    <cellStyle name="Normal 3 4 4 2 2 2 3" xfId="2834"/>
    <cellStyle name="Normal 3 4 4 2 2 2 4" xfId="2835"/>
    <cellStyle name="Normal 3 4 4 2 2 3" xfId="2836"/>
    <cellStyle name="Normal 3 4 4 2 2 3 2" xfId="2837"/>
    <cellStyle name="Normal 3 4 4 2 2 4" xfId="2838"/>
    <cellStyle name="Normal 3 4 4 2 2 5" xfId="2839"/>
    <cellStyle name="Normal 3 4 4 2 3" xfId="2840"/>
    <cellStyle name="Normal 3 4 4 2 3 2" xfId="2841"/>
    <cellStyle name="Normal 3 4 4 2 3 2 2" xfId="2842"/>
    <cellStyle name="Normal 3 4 4 2 3 3" xfId="2843"/>
    <cellStyle name="Normal 3 4 4 2 3 4" xfId="2844"/>
    <cellStyle name="Normal 3 4 4 2 4" xfId="2845"/>
    <cellStyle name="Normal 3 4 4 2 4 2" xfId="2846"/>
    <cellStyle name="Normal 3 4 4 2 5" xfId="2847"/>
    <cellStyle name="Normal 3 4 4 2 6" xfId="2848"/>
    <cellStyle name="Normal 3 4 4 3" xfId="2849"/>
    <cellStyle name="Normal 3 4 4 3 2" xfId="2850"/>
    <cellStyle name="Normal 3 4 4 3 2 2" xfId="2851"/>
    <cellStyle name="Normal 3 4 4 3 2 2 2" xfId="2852"/>
    <cellStyle name="Normal 3 4 4 3 2 3" xfId="2853"/>
    <cellStyle name="Normal 3 4 4 3 2 4" xfId="2854"/>
    <cellStyle name="Normal 3 4 4 3 3" xfId="2855"/>
    <cellStyle name="Normal 3 4 4 3 3 2" xfId="2856"/>
    <cellStyle name="Normal 3 4 4 3 4" xfId="2857"/>
    <cellStyle name="Normal 3 4 4 3 5" xfId="2858"/>
    <cellStyle name="Normal 3 4 4 4" xfId="2859"/>
    <cellStyle name="Normal 3 4 4 4 2" xfId="2860"/>
    <cellStyle name="Normal 3 4 4 4 2 2" xfId="2861"/>
    <cellStyle name="Normal 3 4 4 4 3" xfId="2862"/>
    <cellStyle name="Normal 3 4 4 4 4" xfId="2863"/>
    <cellStyle name="Normal 3 4 4 5" xfId="2864"/>
    <cellStyle name="Normal 3 4 4 5 2" xfId="2865"/>
    <cellStyle name="Normal 3 4 4 6" xfId="2866"/>
    <cellStyle name="Normal 3 4 4 7" xfId="2867"/>
    <cellStyle name="Normal 3 4 5" xfId="2868"/>
    <cellStyle name="Normal 3 4 5 2" xfId="2869"/>
    <cellStyle name="Normal 3 4 5 2 2" xfId="2870"/>
    <cellStyle name="Normal 3 4 5 2 2 2" xfId="2871"/>
    <cellStyle name="Normal 3 4 5 2 2 2 2" xfId="2872"/>
    <cellStyle name="Normal 3 4 5 2 2 3" xfId="2873"/>
    <cellStyle name="Normal 3 4 5 2 2 4" xfId="2874"/>
    <cellStyle name="Normal 3 4 5 2 3" xfId="2875"/>
    <cellStyle name="Normal 3 4 5 2 3 2" xfId="2876"/>
    <cellStyle name="Normal 3 4 5 2 4" xfId="2877"/>
    <cellStyle name="Normal 3 4 5 2 5" xfId="2878"/>
    <cellStyle name="Normal 3 4 5 3" xfId="2879"/>
    <cellStyle name="Normal 3 4 5 3 2" xfId="2880"/>
    <cellStyle name="Normal 3 4 5 3 2 2" xfId="2881"/>
    <cellStyle name="Normal 3 4 5 3 3" xfId="2882"/>
    <cellStyle name="Normal 3 4 5 3 4" xfId="2883"/>
    <cellStyle name="Normal 3 4 5 4" xfId="2884"/>
    <cellStyle name="Normal 3 4 5 4 2" xfId="2885"/>
    <cellStyle name="Normal 3 4 5 5" xfId="2886"/>
    <cellStyle name="Normal 3 4 5 6" xfId="2887"/>
    <cellStyle name="Normal 3 4 6" xfId="2888"/>
    <cellStyle name="Normal 3 4 6 2" xfId="2889"/>
    <cellStyle name="Normal 3 4 6 2 2" xfId="2890"/>
    <cellStyle name="Normal 3 4 6 2 2 2" xfId="2891"/>
    <cellStyle name="Normal 3 4 6 2 2 2 2" xfId="2892"/>
    <cellStyle name="Normal 3 4 6 2 2 3" xfId="2893"/>
    <cellStyle name="Normal 3 4 6 2 2 4" xfId="2894"/>
    <cellStyle name="Normal 3 4 6 2 3" xfId="2895"/>
    <cellStyle name="Normal 3 4 6 2 3 2" xfId="2896"/>
    <cellStyle name="Normal 3 4 6 2 4" xfId="2897"/>
    <cellStyle name="Normal 3 4 6 2 5" xfId="2898"/>
    <cellStyle name="Normal 3 4 6 3" xfId="2899"/>
    <cellStyle name="Normal 3 4 6 3 2" xfId="2900"/>
    <cellStyle name="Normal 3 4 6 3 2 2" xfId="2901"/>
    <cellStyle name="Normal 3 4 6 3 3" xfId="2902"/>
    <cellStyle name="Normal 3 4 6 3 4" xfId="2903"/>
    <cellStyle name="Normal 3 4 6 4" xfId="2904"/>
    <cellStyle name="Normal 3 4 6 4 2" xfId="2905"/>
    <cellStyle name="Normal 3 4 6 5" xfId="2906"/>
    <cellStyle name="Normal 3 4 6 6" xfId="2907"/>
    <cellStyle name="Normal 3 4 7" xfId="2908"/>
    <cellStyle name="Normal 3 4 7 2" xfId="2909"/>
    <cellStyle name="Normal 3 4 7 2 2" xfId="2910"/>
    <cellStyle name="Normal 3 4 7 2 2 2" xfId="2911"/>
    <cellStyle name="Normal 3 4 7 2 3" xfId="2912"/>
    <cellStyle name="Normal 3 4 7 2 4" xfId="2913"/>
    <cellStyle name="Normal 3 4 7 3" xfId="2914"/>
    <cellStyle name="Normal 3 4 7 3 2" xfId="2915"/>
    <cellStyle name="Normal 3 4 7 4" xfId="2916"/>
    <cellStyle name="Normal 3 4 7 5" xfId="2917"/>
    <cellStyle name="Normal 3 4 8" xfId="2918"/>
    <cellStyle name="Normal 3 4 8 2" xfId="2919"/>
    <cellStyle name="Normal 3 4 8 2 2" xfId="2920"/>
    <cellStyle name="Normal 3 4 8 3" xfId="2921"/>
    <cellStyle name="Normal 3 4 8 4" xfId="2922"/>
    <cellStyle name="Normal 3 4 9" xfId="2923"/>
    <cellStyle name="Normal 3 4 9 2" xfId="2924"/>
    <cellStyle name="Normal 3 5" xfId="2925"/>
    <cellStyle name="Normal 3 5 10" xfId="2926"/>
    <cellStyle name="Normal 3 5 2" xfId="2927"/>
    <cellStyle name="Normal 3 5 2 2" xfId="2928"/>
    <cellStyle name="Normal 3 5 2 2 2" xfId="2929"/>
    <cellStyle name="Normal 3 5 2 2 2 2" xfId="2930"/>
    <cellStyle name="Normal 3 5 2 2 2 2 2" xfId="2931"/>
    <cellStyle name="Normal 3 5 2 2 2 2 2 2" xfId="2932"/>
    <cellStyle name="Normal 3 5 2 2 2 2 2 2 2" xfId="2933"/>
    <cellStyle name="Normal 3 5 2 2 2 2 2 3" xfId="2934"/>
    <cellStyle name="Normal 3 5 2 2 2 2 2 4" xfId="2935"/>
    <cellStyle name="Normal 3 5 2 2 2 2 3" xfId="2936"/>
    <cellStyle name="Normal 3 5 2 2 2 2 3 2" xfId="2937"/>
    <cellStyle name="Normal 3 5 2 2 2 2 4" xfId="2938"/>
    <cellStyle name="Normal 3 5 2 2 2 2 5" xfId="2939"/>
    <cellStyle name="Normal 3 5 2 2 2 3" xfId="2940"/>
    <cellStyle name="Normal 3 5 2 2 2 3 2" xfId="2941"/>
    <cellStyle name="Normal 3 5 2 2 2 3 2 2" xfId="2942"/>
    <cellStyle name="Normal 3 5 2 2 2 3 3" xfId="2943"/>
    <cellStyle name="Normal 3 5 2 2 2 3 4" xfId="2944"/>
    <cellStyle name="Normal 3 5 2 2 2 4" xfId="2945"/>
    <cellStyle name="Normal 3 5 2 2 2 4 2" xfId="2946"/>
    <cellStyle name="Normal 3 5 2 2 2 5" xfId="2947"/>
    <cellStyle name="Normal 3 5 2 2 2 6" xfId="2948"/>
    <cellStyle name="Normal 3 5 2 2 3" xfId="2949"/>
    <cellStyle name="Normal 3 5 2 2 3 2" xfId="2950"/>
    <cellStyle name="Normal 3 5 2 2 3 2 2" xfId="2951"/>
    <cellStyle name="Normal 3 5 2 2 3 2 2 2" xfId="2952"/>
    <cellStyle name="Normal 3 5 2 2 3 2 3" xfId="2953"/>
    <cellStyle name="Normal 3 5 2 2 3 2 4" xfId="2954"/>
    <cellStyle name="Normal 3 5 2 2 3 3" xfId="2955"/>
    <cellStyle name="Normal 3 5 2 2 3 3 2" xfId="2956"/>
    <cellStyle name="Normal 3 5 2 2 3 4" xfId="2957"/>
    <cellStyle name="Normal 3 5 2 2 3 5" xfId="2958"/>
    <cellStyle name="Normal 3 5 2 2 4" xfId="2959"/>
    <cellStyle name="Normal 3 5 2 2 4 2" xfId="2960"/>
    <cellStyle name="Normal 3 5 2 2 4 2 2" xfId="2961"/>
    <cellStyle name="Normal 3 5 2 2 4 3" xfId="2962"/>
    <cellStyle name="Normal 3 5 2 2 4 4" xfId="2963"/>
    <cellStyle name="Normal 3 5 2 2 5" xfId="2964"/>
    <cellStyle name="Normal 3 5 2 2 5 2" xfId="2965"/>
    <cellStyle name="Normal 3 5 2 2 6" xfId="2966"/>
    <cellStyle name="Normal 3 5 2 2 7" xfId="2967"/>
    <cellStyle name="Normal 3 5 2 3" xfId="2968"/>
    <cellStyle name="Normal 3 5 2 3 2" xfId="2969"/>
    <cellStyle name="Normal 3 5 2 3 2 2" xfId="2970"/>
    <cellStyle name="Normal 3 5 2 3 2 2 2" xfId="2971"/>
    <cellStyle name="Normal 3 5 2 3 2 2 2 2" xfId="2972"/>
    <cellStyle name="Normal 3 5 2 3 2 2 3" xfId="2973"/>
    <cellStyle name="Normal 3 5 2 3 2 2 4" xfId="2974"/>
    <cellStyle name="Normal 3 5 2 3 2 3" xfId="2975"/>
    <cellStyle name="Normal 3 5 2 3 2 3 2" xfId="2976"/>
    <cellStyle name="Normal 3 5 2 3 2 4" xfId="2977"/>
    <cellStyle name="Normal 3 5 2 3 2 5" xfId="2978"/>
    <cellStyle name="Normal 3 5 2 3 3" xfId="2979"/>
    <cellStyle name="Normal 3 5 2 3 3 2" xfId="2980"/>
    <cellStyle name="Normal 3 5 2 3 3 2 2" xfId="2981"/>
    <cellStyle name="Normal 3 5 2 3 3 3" xfId="2982"/>
    <cellStyle name="Normal 3 5 2 3 3 4" xfId="2983"/>
    <cellStyle name="Normal 3 5 2 3 4" xfId="2984"/>
    <cellStyle name="Normal 3 5 2 3 4 2" xfId="2985"/>
    <cellStyle name="Normal 3 5 2 3 5" xfId="2986"/>
    <cellStyle name="Normal 3 5 2 3 6" xfId="2987"/>
    <cellStyle name="Normal 3 5 2 4" xfId="2988"/>
    <cellStyle name="Normal 3 5 2 4 2" xfId="2989"/>
    <cellStyle name="Normal 3 5 2 4 2 2" xfId="2990"/>
    <cellStyle name="Normal 3 5 2 4 2 2 2" xfId="2991"/>
    <cellStyle name="Normal 3 5 2 4 2 3" xfId="2992"/>
    <cellStyle name="Normal 3 5 2 4 2 4" xfId="2993"/>
    <cellStyle name="Normal 3 5 2 4 3" xfId="2994"/>
    <cellStyle name="Normal 3 5 2 4 3 2" xfId="2995"/>
    <cellStyle name="Normal 3 5 2 4 4" xfId="2996"/>
    <cellStyle name="Normal 3 5 2 4 5" xfId="2997"/>
    <cellStyle name="Normal 3 5 2 5" xfId="2998"/>
    <cellStyle name="Normal 3 5 2 5 2" xfId="2999"/>
    <cellStyle name="Normal 3 5 2 5 2 2" xfId="3000"/>
    <cellStyle name="Normal 3 5 2 5 3" xfId="3001"/>
    <cellStyle name="Normal 3 5 2 5 4" xfId="3002"/>
    <cellStyle name="Normal 3 5 2 6" xfId="3003"/>
    <cellStyle name="Normal 3 5 2 6 2" xfId="3004"/>
    <cellStyle name="Normal 3 5 2 7" xfId="3005"/>
    <cellStyle name="Normal 3 5 2 8" xfId="3006"/>
    <cellStyle name="Normal 3 5 3" xfId="3007"/>
    <cellStyle name="Normal 3 5 3 2" xfId="3008"/>
    <cellStyle name="Normal 3 5 3 2 2" xfId="3009"/>
    <cellStyle name="Normal 3 5 3 2 2 2" xfId="3010"/>
    <cellStyle name="Normal 3 5 3 2 2 2 2" xfId="3011"/>
    <cellStyle name="Normal 3 5 3 2 2 2 2 2" xfId="3012"/>
    <cellStyle name="Normal 3 5 3 2 2 2 3" xfId="3013"/>
    <cellStyle name="Normal 3 5 3 2 2 2 4" xfId="3014"/>
    <cellStyle name="Normal 3 5 3 2 2 3" xfId="3015"/>
    <cellStyle name="Normal 3 5 3 2 2 3 2" xfId="3016"/>
    <cellStyle name="Normal 3 5 3 2 2 4" xfId="3017"/>
    <cellStyle name="Normal 3 5 3 2 2 5" xfId="3018"/>
    <cellStyle name="Normal 3 5 3 2 3" xfId="3019"/>
    <cellStyle name="Normal 3 5 3 2 3 2" xfId="3020"/>
    <cellStyle name="Normal 3 5 3 2 3 2 2" xfId="3021"/>
    <cellStyle name="Normal 3 5 3 2 3 3" xfId="3022"/>
    <cellStyle name="Normal 3 5 3 2 3 4" xfId="3023"/>
    <cellStyle name="Normal 3 5 3 2 4" xfId="3024"/>
    <cellStyle name="Normal 3 5 3 2 4 2" xfId="3025"/>
    <cellStyle name="Normal 3 5 3 2 5" xfId="3026"/>
    <cellStyle name="Normal 3 5 3 2 6" xfId="3027"/>
    <cellStyle name="Normal 3 5 3 3" xfId="3028"/>
    <cellStyle name="Normal 3 5 3 3 2" xfId="3029"/>
    <cellStyle name="Normal 3 5 3 3 2 2" xfId="3030"/>
    <cellStyle name="Normal 3 5 3 3 2 2 2" xfId="3031"/>
    <cellStyle name="Normal 3 5 3 3 2 3" xfId="3032"/>
    <cellStyle name="Normal 3 5 3 3 2 4" xfId="3033"/>
    <cellStyle name="Normal 3 5 3 3 3" xfId="3034"/>
    <cellStyle name="Normal 3 5 3 3 3 2" xfId="3035"/>
    <cellStyle name="Normal 3 5 3 3 4" xfId="3036"/>
    <cellStyle name="Normal 3 5 3 3 5" xfId="3037"/>
    <cellStyle name="Normal 3 5 3 4" xfId="3038"/>
    <cellStyle name="Normal 3 5 3 4 2" xfId="3039"/>
    <cellStyle name="Normal 3 5 3 4 2 2" xfId="3040"/>
    <cellStyle name="Normal 3 5 3 4 3" xfId="3041"/>
    <cellStyle name="Normal 3 5 3 4 4" xfId="3042"/>
    <cellStyle name="Normal 3 5 3 5" xfId="3043"/>
    <cellStyle name="Normal 3 5 3 5 2" xfId="3044"/>
    <cellStyle name="Normal 3 5 3 6" xfId="3045"/>
    <cellStyle name="Normal 3 5 3 7" xfId="3046"/>
    <cellStyle name="Normal 3 5 4" xfId="3047"/>
    <cellStyle name="Normal 3 5 4 2" xfId="3048"/>
    <cellStyle name="Normal 3 5 4 2 2" xfId="3049"/>
    <cellStyle name="Normal 3 5 4 2 2 2" xfId="3050"/>
    <cellStyle name="Normal 3 5 4 2 2 2 2" xfId="3051"/>
    <cellStyle name="Normal 3 5 4 2 2 3" xfId="3052"/>
    <cellStyle name="Normal 3 5 4 2 2 4" xfId="3053"/>
    <cellStyle name="Normal 3 5 4 2 3" xfId="3054"/>
    <cellStyle name="Normal 3 5 4 2 3 2" xfId="3055"/>
    <cellStyle name="Normal 3 5 4 2 4" xfId="3056"/>
    <cellStyle name="Normal 3 5 4 2 5" xfId="3057"/>
    <cellStyle name="Normal 3 5 4 3" xfId="3058"/>
    <cellStyle name="Normal 3 5 4 3 2" xfId="3059"/>
    <cellStyle name="Normal 3 5 4 3 2 2" xfId="3060"/>
    <cellStyle name="Normal 3 5 4 3 3" xfId="3061"/>
    <cellStyle name="Normal 3 5 4 3 4" xfId="3062"/>
    <cellStyle name="Normal 3 5 4 4" xfId="3063"/>
    <cellStyle name="Normal 3 5 4 4 2" xfId="3064"/>
    <cellStyle name="Normal 3 5 4 5" xfId="3065"/>
    <cellStyle name="Normal 3 5 4 6" xfId="3066"/>
    <cellStyle name="Normal 3 5 5" xfId="3067"/>
    <cellStyle name="Normal 3 5 5 2" xfId="3068"/>
    <cellStyle name="Normal 3 5 5 2 2" xfId="3069"/>
    <cellStyle name="Normal 3 5 5 2 2 2" xfId="3070"/>
    <cellStyle name="Normal 3 5 5 2 2 2 2" xfId="3071"/>
    <cellStyle name="Normal 3 5 5 2 2 3" xfId="3072"/>
    <cellStyle name="Normal 3 5 5 2 2 4" xfId="3073"/>
    <cellStyle name="Normal 3 5 5 2 3" xfId="3074"/>
    <cellStyle name="Normal 3 5 5 2 3 2" xfId="3075"/>
    <cellStyle name="Normal 3 5 5 2 4" xfId="3076"/>
    <cellStyle name="Normal 3 5 5 2 5" xfId="3077"/>
    <cellStyle name="Normal 3 5 5 3" xfId="3078"/>
    <cellStyle name="Normal 3 5 5 3 2" xfId="3079"/>
    <cellStyle name="Normal 3 5 5 3 2 2" xfId="3080"/>
    <cellStyle name="Normal 3 5 5 3 3" xfId="3081"/>
    <cellStyle name="Normal 3 5 5 3 4" xfId="3082"/>
    <cellStyle name="Normal 3 5 5 4" xfId="3083"/>
    <cellStyle name="Normal 3 5 5 4 2" xfId="3084"/>
    <cellStyle name="Normal 3 5 5 5" xfId="3085"/>
    <cellStyle name="Normal 3 5 5 6" xfId="3086"/>
    <cellStyle name="Normal 3 5 6" xfId="3087"/>
    <cellStyle name="Normal 3 5 6 2" xfId="3088"/>
    <cellStyle name="Normal 3 5 6 2 2" xfId="3089"/>
    <cellStyle name="Normal 3 5 6 2 2 2" xfId="3090"/>
    <cellStyle name="Normal 3 5 6 2 3" xfId="3091"/>
    <cellStyle name="Normal 3 5 6 2 4" xfId="3092"/>
    <cellStyle name="Normal 3 5 6 3" xfId="3093"/>
    <cellStyle name="Normal 3 5 6 3 2" xfId="3094"/>
    <cellStyle name="Normal 3 5 6 4" xfId="3095"/>
    <cellStyle name="Normal 3 5 6 5" xfId="3096"/>
    <cellStyle name="Normal 3 5 7" xfId="3097"/>
    <cellStyle name="Normal 3 5 7 2" xfId="3098"/>
    <cellStyle name="Normal 3 5 7 2 2" xfId="3099"/>
    <cellStyle name="Normal 3 5 7 3" xfId="3100"/>
    <cellStyle name="Normal 3 5 7 4" xfId="3101"/>
    <cellStyle name="Normal 3 5 8" xfId="3102"/>
    <cellStyle name="Normal 3 5 8 2" xfId="3103"/>
    <cellStyle name="Normal 3 5 9" xfId="3104"/>
    <cellStyle name="Normal 3 6" xfId="3105"/>
    <cellStyle name="Normal 3 6 2" xfId="3106"/>
    <cellStyle name="Normal 3 6 2 2" xfId="3107"/>
    <cellStyle name="Normal 3 6 2 2 2" xfId="3108"/>
    <cellStyle name="Normal 3 6 2 2 2 2" xfId="3109"/>
    <cellStyle name="Normal 3 6 2 2 2 2 2" xfId="3110"/>
    <cellStyle name="Normal 3 6 2 2 2 2 2 2" xfId="3111"/>
    <cellStyle name="Normal 3 6 2 2 2 2 3" xfId="3112"/>
    <cellStyle name="Normal 3 6 2 2 2 2 4" xfId="3113"/>
    <cellStyle name="Normal 3 6 2 2 2 3" xfId="3114"/>
    <cellStyle name="Normal 3 6 2 2 2 3 2" xfId="3115"/>
    <cellStyle name="Normal 3 6 2 2 2 4" xfId="3116"/>
    <cellStyle name="Normal 3 6 2 2 2 5" xfId="3117"/>
    <cellStyle name="Normal 3 6 2 2 3" xfId="3118"/>
    <cellStyle name="Normal 3 6 2 2 3 2" xfId="3119"/>
    <cellStyle name="Normal 3 6 2 2 3 2 2" xfId="3120"/>
    <cellStyle name="Normal 3 6 2 2 3 3" xfId="3121"/>
    <cellStyle name="Normal 3 6 2 2 3 4" xfId="3122"/>
    <cellStyle name="Normal 3 6 2 2 4" xfId="3123"/>
    <cellStyle name="Normal 3 6 2 2 4 2" xfId="3124"/>
    <cellStyle name="Normal 3 6 2 2 5" xfId="3125"/>
    <cellStyle name="Normal 3 6 2 2 6" xfId="3126"/>
    <cellStyle name="Normal 3 6 2 3" xfId="3127"/>
    <cellStyle name="Normal 3 6 2 3 2" xfId="3128"/>
    <cellStyle name="Normal 3 6 2 3 2 2" xfId="3129"/>
    <cellStyle name="Normal 3 6 2 3 2 2 2" xfId="3130"/>
    <cellStyle name="Normal 3 6 2 3 2 3" xfId="3131"/>
    <cellStyle name="Normal 3 6 2 3 2 4" xfId="3132"/>
    <cellStyle name="Normal 3 6 2 3 3" xfId="3133"/>
    <cellStyle name="Normal 3 6 2 3 3 2" xfId="3134"/>
    <cellStyle name="Normal 3 6 2 3 4" xfId="3135"/>
    <cellStyle name="Normal 3 6 2 3 5" xfId="3136"/>
    <cellStyle name="Normal 3 6 2 4" xfId="3137"/>
    <cellStyle name="Normal 3 6 2 4 2" xfId="3138"/>
    <cellStyle name="Normal 3 6 2 4 2 2" xfId="3139"/>
    <cellStyle name="Normal 3 6 2 4 3" xfId="3140"/>
    <cellStyle name="Normal 3 6 2 4 4" xfId="3141"/>
    <cellStyle name="Normal 3 6 2 5" xfId="3142"/>
    <cellStyle name="Normal 3 6 2 5 2" xfId="3143"/>
    <cellStyle name="Normal 3 6 2 6" xfId="3144"/>
    <cellStyle name="Normal 3 6 2 7" xfId="3145"/>
    <cellStyle name="Normal 3 6 3" xfId="3146"/>
    <cellStyle name="Normal 3 6 3 2" xfId="3147"/>
    <cellStyle name="Normal 3 6 3 2 2" xfId="3148"/>
    <cellStyle name="Normal 3 6 3 2 2 2" xfId="3149"/>
    <cellStyle name="Normal 3 6 3 2 2 2 2" xfId="3150"/>
    <cellStyle name="Normal 3 6 3 2 2 3" xfId="3151"/>
    <cellStyle name="Normal 3 6 3 2 2 4" xfId="3152"/>
    <cellStyle name="Normal 3 6 3 2 3" xfId="3153"/>
    <cellStyle name="Normal 3 6 3 2 3 2" xfId="3154"/>
    <cellStyle name="Normal 3 6 3 2 4" xfId="3155"/>
    <cellStyle name="Normal 3 6 3 2 5" xfId="3156"/>
    <cellStyle name="Normal 3 6 3 3" xfId="3157"/>
    <cellStyle name="Normal 3 6 3 3 2" xfId="3158"/>
    <cellStyle name="Normal 3 6 3 3 2 2" xfId="3159"/>
    <cellStyle name="Normal 3 6 3 3 3" xfId="3160"/>
    <cellStyle name="Normal 3 6 3 3 4" xfId="3161"/>
    <cellStyle name="Normal 3 6 3 4" xfId="3162"/>
    <cellStyle name="Normal 3 6 3 4 2" xfId="3163"/>
    <cellStyle name="Normal 3 6 3 5" xfId="3164"/>
    <cellStyle name="Normal 3 6 3 6" xfId="3165"/>
    <cellStyle name="Normal 3 6 4" xfId="3166"/>
    <cellStyle name="Normal 3 6 4 2" xfId="3167"/>
    <cellStyle name="Normal 3 6 4 2 2" xfId="3168"/>
    <cellStyle name="Normal 3 6 4 2 2 2" xfId="3169"/>
    <cellStyle name="Normal 3 6 4 2 3" xfId="3170"/>
    <cellStyle name="Normal 3 6 4 2 4" xfId="3171"/>
    <cellStyle name="Normal 3 6 4 3" xfId="3172"/>
    <cellStyle name="Normal 3 6 4 3 2" xfId="3173"/>
    <cellStyle name="Normal 3 6 4 4" xfId="3174"/>
    <cellStyle name="Normal 3 6 4 5" xfId="3175"/>
    <cellStyle name="Normal 3 6 5" xfId="3176"/>
    <cellStyle name="Normal 3 6 5 2" xfId="3177"/>
    <cellStyle name="Normal 3 6 5 2 2" xfId="3178"/>
    <cellStyle name="Normal 3 6 5 3" xfId="3179"/>
    <cellStyle name="Normal 3 6 5 4" xfId="3180"/>
    <cellStyle name="Normal 3 6 6" xfId="3181"/>
    <cellStyle name="Normal 3 6 6 2" xfId="3182"/>
    <cellStyle name="Normal 3 6 7" xfId="3183"/>
    <cellStyle name="Normal 3 6 8" xfId="3184"/>
    <cellStyle name="Normal 3 7" xfId="3185"/>
    <cellStyle name="Normal 3 7 2" xfId="3186"/>
    <cellStyle name="Normal 3 7 2 2" xfId="3187"/>
    <cellStyle name="Normal 3 7 2 2 2" xfId="3188"/>
    <cellStyle name="Normal 3 7 2 2 2 2" xfId="3189"/>
    <cellStyle name="Normal 3 7 2 2 2 2 2" xfId="3190"/>
    <cellStyle name="Normal 3 7 2 2 2 3" xfId="3191"/>
    <cellStyle name="Normal 3 7 2 2 2 4" xfId="3192"/>
    <cellStyle name="Normal 3 7 2 2 3" xfId="3193"/>
    <cellStyle name="Normal 3 7 2 2 3 2" xfId="3194"/>
    <cellStyle name="Normal 3 7 2 2 4" xfId="3195"/>
    <cellStyle name="Normal 3 7 2 2 5" xfId="3196"/>
    <cellStyle name="Normal 3 7 2 3" xfId="3197"/>
    <cellStyle name="Normal 3 7 2 3 2" xfId="3198"/>
    <cellStyle name="Normal 3 7 2 3 2 2" xfId="3199"/>
    <cellStyle name="Normal 3 7 2 3 3" xfId="3200"/>
    <cellStyle name="Normal 3 7 2 3 4" xfId="3201"/>
    <cellStyle name="Normal 3 7 2 4" xfId="3202"/>
    <cellStyle name="Normal 3 7 2 4 2" xfId="3203"/>
    <cellStyle name="Normal 3 7 2 5" xfId="3204"/>
    <cellStyle name="Normal 3 7 2 6" xfId="3205"/>
    <cellStyle name="Normal 3 7 3" xfId="3206"/>
    <cellStyle name="Normal 3 7 3 2" xfId="3207"/>
    <cellStyle name="Normal 3 7 3 2 2" xfId="3208"/>
    <cellStyle name="Normal 3 7 3 2 2 2" xfId="3209"/>
    <cellStyle name="Normal 3 7 3 2 3" xfId="3210"/>
    <cellStyle name="Normal 3 7 3 2 4" xfId="3211"/>
    <cellStyle name="Normal 3 7 3 3" xfId="3212"/>
    <cellStyle name="Normal 3 7 3 3 2" xfId="3213"/>
    <cellStyle name="Normal 3 7 3 4" xfId="3214"/>
    <cellStyle name="Normal 3 7 3 5" xfId="3215"/>
    <cellStyle name="Normal 3 7 4" xfId="3216"/>
    <cellStyle name="Normal 3 7 4 2" xfId="3217"/>
    <cellStyle name="Normal 3 7 4 2 2" xfId="3218"/>
    <cellStyle name="Normal 3 7 4 3" xfId="3219"/>
    <cellStyle name="Normal 3 7 4 4" xfId="3220"/>
    <cellStyle name="Normal 3 7 5" xfId="3221"/>
    <cellStyle name="Normal 3 7 5 2" xfId="3222"/>
    <cellStyle name="Normal 3 7 6" xfId="3223"/>
    <cellStyle name="Normal 3 7 7" xfId="3224"/>
    <cellStyle name="Normal 3 8" xfId="3225"/>
    <cellStyle name="Normal 3 8 2" xfId="3226"/>
    <cellStyle name="Normal 3 8 2 2" xfId="3227"/>
    <cellStyle name="Normal 3 8 2 2 2" xfId="3228"/>
    <cellStyle name="Normal 3 8 2 2 2 2" xfId="3229"/>
    <cellStyle name="Normal 3 8 2 2 3" xfId="3230"/>
    <cellStyle name="Normal 3 8 2 2 4" xfId="3231"/>
    <cellStyle name="Normal 3 8 2 3" xfId="3232"/>
    <cellStyle name="Normal 3 8 2 3 2" xfId="3233"/>
    <cellStyle name="Normal 3 8 2 4" xfId="3234"/>
    <cellStyle name="Normal 3 8 2 5" xfId="3235"/>
    <cellStyle name="Normal 3 8 3" xfId="3236"/>
    <cellStyle name="Normal 3 8 3 2" xfId="3237"/>
    <cellStyle name="Normal 3 8 3 2 2" xfId="3238"/>
    <cellStyle name="Normal 3 8 3 3" xfId="3239"/>
    <cellStyle name="Normal 3 8 3 4" xfId="3240"/>
    <cellStyle name="Normal 3 8 4" xfId="3241"/>
    <cellStyle name="Normal 3 8 4 2" xfId="3242"/>
    <cellStyle name="Normal 3 8 5" xfId="3243"/>
    <cellStyle name="Normal 3 8 6" xfId="3244"/>
    <cellStyle name="Normal 3 9" xfId="3245"/>
    <cellStyle name="Normal 3 9 2" xfId="3246"/>
    <cellStyle name="Normal 3 9 2 2" xfId="3247"/>
    <cellStyle name="Normal 3 9 2 2 2" xfId="3248"/>
    <cellStyle name="Normal 3 9 2 2 2 2" xfId="3249"/>
    <cellStyle name="Normal 3 9 2 2 3" xfId="3250"/>
    <cellStyle name="Normal 3 9 2 2 4" xfId="3251"/>
    <cellStyle name="Normal 3 9 2 3" xfId="3252"/>
    <cellStyle name="Normal 3 9 2 3 2" xfId="3253"/>
    <cellStyle name="Normal 3 9 2 4" xfId="3254"/>
    <cellStyle name="Normal 3 9 2 5" xfId="3255"/>
    <cellStyle name="Normal 3 9 3" xfId="3256"/>
    <cellStyle name="Normal 3 9 3 2" xfId="3257"/>
    <cellStyle name="Normal 3 9 3 2 2" xfId="3258"/>
    <cellStyle name="Normal 3 9 3 3" xfId="3259"/>
    <cellStyle name="Normal 3 9 3 4" xfId="3260"/>
    <cellStyle name="Normal 3 9 4" xfId="3261"/>
    <cellStyle name="Normal 3 9 4 2" xfId="3262"/>
    <cellStyle name="Normal 3 9 5" xfId="3263"/>
    <cellStyle name="Normal 3 9 6" xfId="3264"/>
    <cellStyle name="Normal 4 2" xfId="3265"/>
    <cellStyle name="Normal 4 2 2" xfId="3266"/>
    <cellStyle name="Normal 4 3" xfId="3267"/>
    <cellStyle name="Normal 4 4" xfId="3268"/>
    <cellStyle name="Normal 4 4 2" xfId="3269"/>
    <cellStyle name="Normal 4 4 2 2" xfId="3270"/>
    <cellStyle name="Normal 4 4 2 2 2" xfId="3271"/>
    <cellStyle name="Normal 4 4 2 3" xfId="3272"/>
    <cellStyle name="Normal 4 4 2 4" xfId="3273"/>
    <cellStyle name="Normal 4 4 3" xfId="3274"/>
    <cellStyle name="Normal 4 4 3 2" xfId="3275"/>
    <cellStyle name="Normal 4 4 4" xfId="3276"/>
    <cellStyle name="Normal 4 4 5" xfId="3277"/>
    <cellStyle name="Normal 4 5" xfId="3278"/>
    <cellStyle name="Normal 4 5 2" xfId="3279"/>
    <cellStyle name="Normal 4 5 2 2" xfId="3280"/>
    <cellStyle name="Normal 4 5 3" xfId="3281"/>
    <cellStyle name="Normal 4 5 4" xfId="3282"/>
    <cellStyle name="Normal 4 6" xfId="3283"/>
    <cellStyle name="Normal 4 6 2" xfId="3284"/>
    <cellStyle name="Normal 4 7" xfId="3285"/>
    <cellStyle name="Normal 4 8" xfId="3286"/>
    <cellStyle name="Normal 5 2" xfId="3287"/>
    <cellStyle name="Normal 5 2 2" xfId="3288"/>
    <cellStyle name="Normal 5 2 2 2" xfId="3289"/>
    <cellStyle name="Normal 5 2 2 2 2" xfId="3290"/>
    <cellStyle name="Normal 5 2 2 3" xfId="3291"/>
    <cellStyle name="Normal 5 2 2 4" xfId="3292"/>
    <cellStyle name="Normal 5 2 3" xfId="3293"/>
    <cellStyle name="Normal 5 2 3 2" xfId="3294"/>
    <cellStyle name="Normal 5 2 4" xfId="3295"/>
    <cellStyle name="Normal 5 2 5" xfId="3296"/>
    <cellStyle name="Normal 5 3" xfId="3297"/>
    <cellStyle name="Normal 5 3 2" xfId="3298"/>
    <cellStyle name="Normal 5 3 2 2" xfId="3299"/>
    <cellStyle name="Normal 5 3 3" xfId="3300"/>
    <cellStyle name="Normal 5 3 4" xfId="3301"/>
    <cellStyle name="Normal 5 4" xfId="3302"/>
    <cellStyle name="Normal 5 4 2" xfId="3303"/>
    <cellStyle name="Normal 5 5" xfId="3304"/>
    <cellStyle name="Normal 5 6" xfId="3305"/>
    <cellStyle name="Normal 6" xfId="3306"/>
    <cellStyle name="Normal 6 2" xfId="3307"/>
    <cellStyle name="Normal 6 2 2" xfId="3308"/>
    <cellStyle name="Normal 6 2 2 2" xfId="3309"/>
    <cellStyle name="Normal 6 2 2 2 2" xfId="3310"/>
    <cellStyle name="Normal 6 2 2 3" xfId="3311"/>
    <cellStyle name="Normal 6 2 2 4" xfId="3312"/>
    <cellStyle name="Normal 6 2 3" xfId="3313"/>
    <cellStyle name="Normal 6 2 3 2" xfId="3314"/>
    <cellStyle name="Normal 6 2 4" xfId="3315"/>
    <cellStyle name="Normal 6 2 5" xfId="3316"/>
    <cellStyle name="Normal 6 3" xfId="3317"/>
    <cellStyle name="Normal 6 3 2" xfId="3318"/>
    <cellStyle name="Normal 6 3 2 2" xfId="3319"/>
    <cellStyle name="Normal 6 3 3" xfId="3320"/>
    <cellStyle name="Normal 6 3 4" xfId="3321"/>
    <cellStyle name="Normal 6 4" xfId="3322"/>
    <cellStyle name="Normal 6 4 2" xfId="3323"/>
    <cellStyle name="Normal 6 5" xfId="3324"/>
    <cellStyle name="Normal 6 6" xfId="3325"/>
    <cellStyle name="Normal 7 2" xfId="3326"/>
    <cellStyle name="Normal 7 2 2" xfId="3327"/>
    <cellStyle name="Normal 7 2 2 2" xfId="3328"/>
    <cellStyle name="Normal 7 2 2 2 2" xfId="3329"/>
    <cellStyle name="Normal 7 2 2 3" xfId="3330"/>
    <cellStyle name="Normal 7 2 2 4" xfId="3331"/>
    <cellStyle name="Normal 7 2 3" xfId="3332"/>
    <cellStyle name="Normal 7 2 3 2" xfId="3333"/>
    <cellStyle name="Normal 7 2 4" xfId="3334"/>
    <cellStyle name="Normal 7 2 5" xfId="3335"/>
    <cellStyle name="Normal 7 3" xfId="3336"/>
    <cellStyle name="Normal 7 3 2" xfId="3337"/>
    <cellStyle name="Normal 7 3 2 2" xfId="3338"/>
    <cellStyle name="Normal 7 3 3" xfId="3339"/>
    <cellStyle name="Normal 7 3 4" xfId="3340"/>
    <cellStyle name="Normal 7 4" xfId="3341"/>
    <cellStyle name="Normal 7 4 2" xfId="3342"/>
    <cellStyle name="Normal 7 5" xfId="3343"/>
    <cellStyle name="Normal 7 6" xfId="3344"/>
    <cellStyle name="Normal 8" xfId="3345"/>
    <cellStyle name="Normal 8 2" xfId="3346"/>
    <cellStyle name="Normal 8 2 2" xfId="3347"/>
    <cellStyle name="Normal 8 2 2 2" xfId="3348"/>
    <cellStyle name="Normal 8 2 2 2 2" xfId="3349"/>
    <cellStyle name="Normal 8 2 2 3" xfId="3350"/>
    <cellStyle name="Normal 8 2 2 4" xfId="3351"/>
    <cellStyle name="Normal 8 2 3" xfId="3352"/>
    <cellStyle name="Normal 8 2 3 2" xfId="3353"/>
    <cellStyle name="Normal 8 2 4" xfId="3354"/>
    <cellStyle name="Normal 8 2 5" xfId="3355"/>
    <cellStyle name="Normal 8 3" xfId="3356"/>
    <cellStyle name="Normal 8 3 2" xfId="3357"/>
    <cellStyle name="Normal 8 3 2 2" xfId="3358"/>
    <cellStyle name="Normal 8 3 3" xfId="3359"/>
    <cellStyle name="Normal 8 3 4" xfId="3360"/>
    <cellStyle name="Normal 8 4" xfId="3361"/>
    <cellStyle name="Normal 8 4 2" xfId="3362"/>
    <cellStyle name="Normal 8 5" xfId="3363"/>
    <cellStyle name="Normal 8 6" xfId="3364"/>
    <cellStyle name="Normal 9" xfId="3365"/>
    <cellStyle name="Normal 9 2" xfId="3366"/>
    <cellStyle name="Normal 9 2 2" xfId="3367"/>
    <cellStyle name="Normal 9 2 2 2" xfId="3368"/>
    <cellStyle name="Normal 9 2 3" xfId="3369"/>
    <cellStyle name="Normal 9 2 4" xfId="3370"/>
    <cellStyle name="Normal 9 3" xfId="3371"/>
    <cellStyle name="Normal 9 3 2" xfId="3372"/>
    <cellStyle name="Normal 9 4" xfId="3373"/>
    <cellStyle name="Normal 9 5" xfId="3374"/>
    <cellStyle name="Normal_Sheet1_CB Programme Monthly Investor Report - FINAL VERSION" xfId="3375"/>
    <cellStyle name="Normal_Sheet1_Sheet1" xfId="3376"/>
    <cellStyle name="Note 2" xfId="3377"/>
    <cellStyle name="Note 3" xfId="3378"/>
    <cellStyle name="Note 3 2" xfId="3379"/>
    <cellStyle name="Note 3 2 2" xfId="3380"/>
    <cellStyle name="Note 3 2 2 2" xfId="3381"/>
    <cellStyle name="Note 3 2 2 2 2" xfId="3382"/>
    <cellStyle name="Note 3 2 2 3" xfId="3383"/>
    <cellStyle name="Note 3 2 2 4" xfId="3384"/>
    <cellStyle name="Note 3 2 3" xfId="3385"/>
    <cellStyle name="Note 3 2 3 2" xfId="3386"/>
    <cellStyle name="Note 3 2 4" xfId="3387"/>
    <cellStyle name="Note 3 2 5" xfId="3388"/>
    <cellStyle name="Note 3 3" xfId="3389"/>
    <cellStyle name="Note 3 3 2" xfId="3390"/>
    <cellStyle name="Note 3 3 2 2" xfId="3391"/>
    <cellStyle name="Note 3 3 3" xfId="3392"/>
    <cellStyle name="Note 3 3 4" xfId="3393"/>
    <cellStyle name="Note 3 4" xfId="3394"/>
    <cellStyle name="Note 3 4 2" xfId="3395"/>
    <cellStyle name="Note 3 5" xfId="3396"/>
    <cellStyle name="Note 3 6" xfId="3397"/>
    <cellStyle name="Note 4" xfId="3398"/>
    <cellStyle name="Output 2" xfId="3399"/>
    <cellStyle name="Output 3" xfId="3400"/>
    <cellStyle name="Percent 2 2" xfId="3401"/>
    <cellStyle name="Percent 2 2 2" xfId="3402"/>
    <cellStyle name="Percent 2 3" xfId="3403"/>
    <cellStyle name="Percent 2 4" xfId="3404"/>
    <cellStyle name="Percent 2 5" xfId="3405"/>
    <cellStyle name="Percent 2 6" xfId="3406"/>
    <cellStyle name="Percent 2 6 2" xfId="3407"/>
    <cellStyle name="Percent 3" xfId="3408"/>
    <cellStyle name="Percent 3 2" xfId="3409"/>
    <cellStyle name="Percent 4" xfId="3410"/>
    <cellStyle name="Percent 4 2" xfId="3411"/>
    <cellStyle name="Percent 5" xfId="3412"/>
    <cellStyle name="Percent 6" xfId="3413"/>
    <cellStyle name="Percent 7" xfId="3414"/>
    <cellStyle name="Percent 7 2" xfId="3415"/>
    <cellStyle name="Title 2" xfId="3416"/>
    <cellStyle name="Title 3" xfId="3417"/>
    <cellStyle name="Total 2" xfId="3418"/>
    <cellStyle name="Total 3" xfId="3419"/>
    <cellStyle name="Warning Text 2" xfId="3420"/>
    <cellStyle name="Warning Text 3" xfId="3421"/>
    <cellStyle name="Normal 5 7" xfId="3422"/>
    <cellStyle name="Normal 3 15" xfId="3423"/>
    <cellStyle name="Normal 5 8" xfId="3424"/>
    <cellStyle name="Currency 8 6" xfId="3425"/>
    <cellStyle name="Normal 9 6" xfId="3426"/>
    <cellStyle name="Normal 5 9" xfId="3427"/>
    <cellStyle name="Normal 5 8 2" xfId="3428"/>
    <cellStyle name="Comma 2 7" xfId="3429"/>
    <cellStyle name="Currency 9" xfId="3430"/>
    <cellStyle name="20% - Accent1 3 7" xfId="3431"/>
    <cellStyle name="20% - Accent1 3 2 6" xfId="3432"/>
    <cellStyle name="20% - Accent1 3 2 2 5" xfId="3433"/>
    <cellStyle name="20% - Accent1 3 2 2 2 3" xfId="3434"/>
    <cellStyle name="20% - Accent1 3 2 2 2 2 2" xfId="3435"/>
    <cellStyle name="20% - Accent1 3 2 2 3 2" xfId="3436"/>
    <cellStyle name="20% - Accent1 3 2 2 4 2" xfId="3437"/>
    <cellStyle name="20% - Accent1 3 2 3 3" xfId="3438"/>
    <cellStyle name="20% - Accent1 3 2 3 2 2" xfId="3439"/>
    <cellStyle name="20% - Accent1 3 2 4 2" xfId="3440"/>
    <cellStyle name="20% - Accent1 3 2 5 2" xfId="3441"/>
    <cellStyle name="20% - Accent1 3 3 5" xfId="3442"/>
    <cellStyle name="20% - Accent1 3 3 2 3" xfId="3443"/>
    <cellStyle name="20% - Accent1 3 3 2 2 2" xfId="3444"/>
    <cellStyle name="20% - Accent1 3 3 3 2" xfId="3445"/>
    <cellStyle name="20% - Accent1 3 3 4 2" xfId="3446"/>
    <cellStyle name="20% - Accent1 3 4 3" xfId="3447"/>
    <cellStyle name="20% - Accent1 3 4 2 2" xfId="3448"/>
    <cellStyle name="20% - Accent1 3 5 2" xfId="3449"/>
    <cellStyle name="20% - Accent1 3 6 2" xfId="3450"/>
    <cellStyle name="20% - Accent1 4 7" xfId="3451"/>
    <cellStyle name="20% - Accent1 4 2 6" xfId="3452"/>
    <cellStyle name="20% - Accent1 4 2 2 5" xfId="3453"/>
    <cellStyle name="20% - Accent1 4 2 2 2 3" xfId="3454"/>
    <cellStyle name="20% - Accent1 4 2 2 2 2 2" xfId="3455"/>
    <cellStyle name="20% - Accent1 4 2 2 3 2" xfId="3456"/>
    <cellStyle name="20% - Accent1 4 2 2 4 2" xfId="3457"/>
    <cellStyle name="20% - Accent1 4 2 3 3" xfId="3458"/>
    <cellStyle name="20% - Accent1 4 2 3 2 2" xfId="3459"/>
    <cellStyle name="20% - Accent1 4 2 4 2" xfId="3460"/>
    <cellStyle name="20% - Accent1 4 2 5 2" xfId="3461"/>
    <cellStyle name="20% - Accent1 4 3 5" xfId="3462"/>
    <cellStyle name="20% - Accent1 4 3 2 3" xfId="3463"/>
    <cellStyle name="20% - Accent1 4 3 2 2 2" xfId="3464"/>
    <cellStyle name="20% - Accent1 4 3 3 2" xfId="3465"/>
    <cellStyle name="20% - Accent1 4 3 4 2" xfId="3466"/>
    <cellStyle name="20% - Accent1 4 4 3" xfId="3467"/>
    <cellStyle name="20% - Accent1 4 4 2 2" xfId="3468"/>
    <cellStyle name="20% - Accent1 4 5 2" xfId="3469"/>
    <cellStyle name="20% - Accent1 4 6 2" xfId="3470"/>
    <cellStyle name="20% - Accent2 3 7" xfId="3471"/>
    <cellStyle name="20% - Accent2 3 2 6" xfId="3472"/>
    <cellStyle name="20% - Accent2 3 2 2 5" xfId="3473"/>
    <cellStyle name="20% - Accent2 3 2 2 2 3" xfId="3474"/>
    <cellStyle name="20% - Accent2 3 2 2 2 2 2" xfId="3475"/>
    <cellStyle name="20% - Accent2 3 2 2 3 2" xfId="3476"/>
    <cellStyle name="20% - Accent2 3 2 2 4 2" xfId="3477"/>
    <cellStyle name="20% - Accent2 3 2 3 3" xfId="3478"/>
    <cellStyle name="20% - Accent2 3 2 3 2 2" xfId="3479"/>
    <cellStyle name="20% - Accent2 3 2 4 2" xfId="3480"/>
    <cellStyle name="20% - Accent2 3 2 5 2" xfId="3481"/>
    <cellStyle name="20% - Accent2 3 3 5" xfId="3482"/>
    <cellStyle name="20% - Accent2 3 3 2 3" xfId="3483"/>
    <cellStyle name="20% - Accent2 3 3 2 2 2" xfId="3484"/>
    <cellStyle name="20% - Accent2 3 3 3 2" xfId="3485"/>
    <cellStyle name="20% - Accent2 3 3 4 2" xfId="3486"/>
    <cellStyle name="20% - Accent2 3 4 3" xfId="3487"/>
    <cellStyle name="20% - Accent2 3 4 2 2" xfId="3488"/>
    <cellStyle name="20% - Accent2 3 5 2" xfId="3489"/>
    <cellStyle name="20% - Accent2 3 6 2" xfId="3490"/>
    <cellStyle name="20% - Accent2 4 7" xfId="3491"/>
    <cellStyle name="20% - Accent2 4 2 6" xfId="3492"/>
    <cellStyle name="20% - Accent2 4 2 2 5" xfId="3493"/>
    <cellStyle name="20% - Accent2 4 2 2 2 3" xfId="3494"/>
    <cellStyle name="20% - Accent2 4 2 2 2 2 2" xfId="3495"/>
    <cellStyle name="20% - Accent2 4 2 2 3 2" xfId="3496"/>
    <cellStyle name="20% - Accent2 4 2 2 4 2" xfId="3497"/>
    <cellStyle name="20% - Accent2 4 2 3 3" xfId="3498"/>
    <cellStyle name="20% - Accent2 4 2 3 2 2" xfId="3499"/>
    <cellStyle name="20% - Accent2 4 2 4 2" xfId="3500"/>
    <cellStyle name="20% - Accent2 4 2 5 2" xfId="3501"/>
    <cellStyle name="20% - Accent2 4 3 5" xfId="3502"/>
    <cellStyle name="20% - Accent2 4 3 2 3" xfId="3503"/>
    <cellStyle name="20% - Accent2 4 3 2 2 2" xfId="3504"/>
    <cellStyle name="20% - Accent2 4 3 3 2" xfId="3505"/>
    <cellStyle name="20% - Accent2 4 3 4 2" xfId="3506"/>
    <cellStyle name="20% - Accent2 4 4 3" xfId="3507"/>
    <cellStyle name="20% - Accent2 4 4 2 2" xfId="3508"/>
    <cellStyle name="20% - Accent2 4 5 2" xfId="3509"/>
    <cellStyle name="20% - Accent2 4 6 2" xfId="3510"/>
    <cellStyle name="20% - Accent3 3 7" xfId="3511"/>
    <cellStyle name="20% - Accent3 3 2 6" xfId="3512"/>
    <cellStyle name="20% - Accent3 3 2 2 5" xfId="3513"/>
    <cellStyle name="20% - Accent3 3 2 2 2 3" xfId="3514"/>
    <cellStyle name="20% - Accent3 3 2 2 2 2 2" xfId="3515"/>
    <cellStyle name="20% - Accent3 3 2 2 3 2" xfId="3516"/>
    <cellStyle name="20% - Accent3 3 2 2 4 2" xfId="3517"/>
    <cellStyle name="20% - Accent3 3 2 3 3" xfId="3518"/>
    <cellStyle name="20% - Accent3 3 2 3 2 2" xfId="3519"/>
    <cellStyle name="20% - Accent3 3 2 4 2" xfId="3520"/>
    <cellStyle name="20% - Accent3 3 2 5 2" xfId="3521"/>
    <cellStyle name="20% - Accent3 3 3 5" xfId="3522"/>
    <cellStyle name="20% - Accent3 3 3 2 3" xfId="3523"/>
    <cellStyle name="20% - Accent3 3 3 2 2 2" xfId="3524"/>
    <cellStyle name="20% - Accent3 3 3 3 2" xfId="3525"/>
    <cellStyle name="20% - Accent3 3 3 4 2" xfId="3526"/>
    <cellStyle name="20% - Accent3 3 4 3" xfId="3527"/>
    <cellStyle name="20% - Accent3 3 4 2 2" xfId="3528"/>
    <cellStyle name="20% - Accent3 3 5 2" xfId="3529"/>
    <cellStyle name="20% - Accent3 3 6 2" xfId="3530"/>
    <cellStyle name="20% - Accent3 4 7" xfId="3531"/>
    <cellStyle name="20% - Accent3 4 2 6" xfId="3532"/>
    <cellStyle name="20% - Accent3 4 2 2 5" xfId="3533"/>
    <cellStyle name="20% - Accent3 4 2 2 2 3" xfId="3534"/>
    <cellStyle name="20% - Accent3 4 2 2 2 2 2" xfId="3535"/>
    <cellStyle name="20% - Accent3 4 2 2 3 2" xfId="3536"/>
    <cellStyle name="20% - Accent3 4 2 2 4 2" xfId="3537"/>
    <cellStyle name="20% - Accent3 4 2 3 3" xfId="3538"/>
    <cellStyle name="20% - Accent3 4 2 3 2 2" xfId="3539"/>
    <cellStyle name="20% - Accent3 4 2 4 2" xfId="3540"/>
    <cellStyle name="20% - Accent3 4 2 5 2" xfId="3541"/>
    <cellStyle name="20% - Accent3 4 3 5" xfId="3542"/>
    <cellStyle name="20% - Accent3 4 3 2 3" xfId="3543"/>
    <cellStyle name="20% - Accent3 4 3 2 2 2" xfId="3544"/>
    <cellStyle name="20% - Accent3 4 3 3 2" xfId="3545"/>
    <cellStyle name="20% - Accent3 4 3 4 2" xfId="3546"/>
    <cellStyle name="20% - Accent3 4 4 3" xfId="3547"/>
    <cellStyle name="20% - Accent3 4 4 2 2" xfId="3548"/>
    <cellStyle name="20% - Accent3 4 5 2" xfId="3549"/>
    <cellStyle name="20% - Accent3 4 6 2" xfId="3550"/>
    <cellStyle name="20% - Accent4 3 7" xfId="3551"/>
    <cellStyle name="20% - Accent4 3 2 6" xfId="3552"/>
    <cellStyle name="20% - Accent4 3 2 2 5" xfId="3553"/>
    <cellStyle name="20% - Accent4 3 2 2 2 3" xfId="3554"/>
    <cellStyle name="20% - Accent4 3 2 2 2 2 2" xfId="3555"/>
    <cellStyle name="20% - Accent4 3 2 2 3 2" xfId="3556"/>
    <cellStyle name="20% - Accent4 3 2 2 4 2" xfId="3557"/>
    <cellStyle name="20% - Accent4 3 2 3 3" xfId="3558"/>
    <cellStyle name="20% - Accent4 3 2 3 2 2" xfId="3559"/>
    <cellStyle name="20% - Accent4 3 2 4 2" xfId="3560"/>
    <cellStyle name="20% - Accent4 3 2 5 2" xfId="3561"/>
    <cellStyle name="20% - Accent4 3 3 5" xfId="3562"/>
    <cellStyle name="20% - Accent4 3 3 2 3" xfId="3563"/>
    <cellStyle name="20% - Accent4 3 3 2 2 2" xfId="3564"/>
    <cellStyle name="20% - Accent4 3 3 3 2" xfId="3565"/>
    <cellStyle name="20% - Accent4 3 3 4 2" xfId="3566"/>
    <cellStyle name="20% - Accent4 3 4 3" xfId="3567"/>
    <cellStyle name="20% - Accent4 3 4 2 2" xfId="3568"/>
    <cellStyle name="20% - Accent4 3 5 2" xfId="3569"/>
    <cellStyle name="20% - Accent4 3 6 2" xfId="3570"/>
    <cellStyle name="20% - Accent4 4 7" xfId="3571"/>
    <cellStyle name="20% - Accent4 4 2 6" xfId="3572"/>
    <cellStyle name="20% - Accent4 4 2 2 5" xfId="3573"/>
    <cellStyle name="20% - Accent4 4 2 2 2 3" xfId="3574"/>
    <cellStyle name="20% - Accent4 4 2 2 2 2 2" xfId="3575"/>
    <cellStyle name="20% - Accent4 4 2 2 3 2" xfId="3576"/>
    <cellStyle name="20% - Accent4 4 2 2 4 2" xfId="3577"/>
    <cellStyle name="20% - Accent4 4 2 3 3" xfId="3578"/>
    <cellStyle name="20% - Accent4 4 2 3 2 2" xfId="3579"/>
    <cellStyle name="20% - Accent4 4 2 4 2" xfId="3580"/>
    <cellStyle name="20% - Accent4 4 2 5 2" xfId="3581"/>
    <cellStyle name="20% - Accent4 4 3 5" xfId="3582"/>
    <cellStyle name="20% - Accent4 4 3 2 3" xfId="3583"/>
    <cellStyle name="20% - Accent4 4 3 2 2 2" xfId="3584"/>
    <cellStyle name="20% - Accent4 4 3 3 2" xfId="3585"/>
    <cellStyle name="20% - Accent4 4 3 4 2" xfId="3586"/>
    <cellStyle name="20% - Accent4 4 4 3" xfId="3587"/>
    <cellStyle name="20% - Accent4 4 4 2 2" xfId="3588"/>
    <cellStyle name="20% - Accent4 4 5 2" xfId="3589"/>
    <cellStyle name="20% - Accent4 4 6 2" xfId="3590"/>
    <cellStyle name="20% - Accent5 3 7" xfId="3591"/>
    <cellStyle name="20% - Accent5 3 2 6" xfId="3592"/>
    <cellStyle name="20% - Accent5 3 2 2 5" xfId="3593"/>
    <cellStyle name="20% - Accent5 3 2 2 2 3" xfId="3594"/>
    <cellStyle name="20% - Accent5 3 2 2 2 2 2" xfId="3595"/>
    <cellStyle name="20% - Accent5 3 2 2 3 2" xfId="3596"/>
    <cellStyle name="20% - Accent5 3 2 2 4 2" xfId="3597"/>
    <cellStyle name="20% - Accent5 3 2 3 3" xfId="3598"/>
    <cellStyle name="20% - Accent5 3 2 3 2 2" xfId="3599"/>
    <cellStyle name="20% - Accent5 3 2 4 2" xfId="3600"/>
    <cellStyle name="20% - Accent5 3 2 5 2" xfId="3601"/>
    <cellStyle name="20% - Accent5 3 3 5" xfId="3602"/>
    <cellStyle name="20% - Accent5 3 3 2 3" xfId="3603"/>
    <cellStyle name="20% - Accent5 3 3 2 2 2" xfId="3604"/>
    <cellStyle name="20% - Accent5 3 3 3 2" xfId="3605"/>
    <cellStyle name="20% - Accent5 3 3 4 2" xfId="3606"/>
    <cellStyle name="20% - Accent5 3 4 3" xfId="3607"/>
    <cellStyle name="20% - Accent5 3 4 2 2" xfId="3608"/>
    <cellStyle name="20% - Accent5 3 5 2" xfId="3609"/>
    <cellStyle name="20% - Accent5 3 6 2" xfId="3610"/>
    <cellStyle name="20% - Accent5 4 7" xfId="3611"/>
    <cellStyle name="20% - Accent5 4 2 6" xfId="3612"/>
    <cellStyle name="20% - Accent5 4 2 2 5" xfId="3613"/>
    <cellStyle name="20% - Accent5 4 2 2 2 3" xfId="3614"/>
    <cellStyle name="20% - Accent5 4 2 2 2 2 2" xfId="3615"/>
    <cellStyle name="20% - Accent5 4 2 2 3 2" xfId="3616"/>
    <cellStyle name="20% - Accent5 4 2 2 4 2" xfId="3617"/>
    <cellStyle name="20% - Accent5 4 2 3 3" xfId="3618"/>
    <cellStyle name="20% - Accent5 4 2 3 2 2" xfId="3619"/>
    <cellStyle name="20% - Accent5 4 2 4 2" xfId="3620"/>
    <cellStyle name="20% - Accent5 4 2 5 2" xfId="3621"/>
    <cellStyle name="20% - Accent5 4 3 5" xfId="3622"/>
    <cellStyle name="20% - Accent5 4 3 2 3" xfId="3623"/>
    <cellStyle name="20% - Accent5 4 3 2 2 2" xfId="3624"/>
    <cellStyle name="20% - Accent5 4 3 3 2" xfId="3625"/>
    <cellStyle name="20% - Accent5 4 3 4 2" xfId="3626"/>
    <cellStyle name="20% - Accent5 4 4 3" xfId="3627"/>
    <cellStyle name="20% - Accent5 4 4 2 2" xfId="3628"/>
    <cellStyle name="20% - Accent5 4 5 2" xfId="3629"/>
    <cellStyle name="20% - Accent5 4 6 2" xfId="3630"/>
    <cellStyle name="20% - Accent6 3 7" xfId="3631"/>
    <cellStyle name="20% - Accent6 3 2 6" xfId="3632"/>
    <cellStyle name="20% - Accent6 3 2 2 5" xfId="3633"/>
    <cellStyle name="20% - Accent6 3 2 2 2 3" xfId="3634"/>
    <cellStyle name="20% - Accent6 3 2 2 2 2 2" xfId="3635"/>
    <cellStyle name="20% - Accent6 3 2 2 3 2" xfId="3636"/>
    <cellStyle name="20% - Accent6 3 2 2 4 2" xfId="3637"/>
    <cellStyle name="20% - Accent6 3 2 3 3" xfId="3638"/>
    <cellStyle name="20% - Accent6 3 2 3 2 2" xfId="3639"/>
    <cellStyle name="20% - Accent6 3 2 4 2" xfId="3640"/>
    <cellStyle name="20% - Accent6 3 2 5 2" xfId="3641"/>
    <cellStyle name="20% - Accent6 3 3 5" xfId="3642"/>
    <cellStyle name="20% - Accent6 3 3 2 3" xfId="3643"/>
    <cellStyle name="20% - Accent6 3 3 2 2 2" xfId="3644"/>
    <cellStyle name="20% - Accent6 3 3 3 2" xfId="3645"/>
    <cellStyle name="20% - Accent6 3 3 4 2" xfId="3646"/>
    <cellStyle name="20% - Accent6 3 4 3" xfId="3647"/>
    <cellStyle name="20% - Accent6 3 4 2 2" xfId="3648"/>
    <cellStyle name="20% - Accent6 3 5 2" xfId="3649"/>
    <cellStyle name="20% - Accent6 3 6 2" xfId="3650"/>
    <cellStyle name="20% - Accent6 4 7" xfId="3651"/>
    <cellStyle name="20% - Accent6 4 2 6" xfId="3652"/>
    <cellStyle name="20% - Accent6 4 2 2 5" xfId="3653"/>
    <cellStyle name="20% - Accent6 4 2 2 2 3" xfId="3654"/>
    <cellStyle name="20% - Accent6 4 2 2 2 2 2" xfId="3655"/>
    <cellStyle name="20% - Accent6 4 2 2 3 2" xfId="3656"/>
    <cellStyle name="20% - Accent6 4 2 2 4 2" xfId="3657"/>
    <cellStyle name="20% - Accent6 4 2 3 3" xfId="3658"/>
    <cellStyle name="20% - Accent6 4 2 3 2 2" xfId="3659"/>
    <cellStyle name="20% - Accent6 4 2 4 2" xfId="3660"/>
    <cellStyle name="20% - Accent6 4 2 5 2" xfId="3661"/>
    <cellStyle name="20% - Accent6 4 3 5" xfId="3662"/>
    <cellStyle name="20% - Accent6 4 3 2 3" xfId="3663"/>
    <cellStyle name="20% - Accent6 4 3 2 2 2" xfId="3664"/>
    <cellStyle name="20% - Accent6 4 3 3 2" xfId="3665"/>
    <cellStyle name="20% - Accent6 4 3 4 2" xfId="3666"/>
    <cellStyle name="20% - Accent6 4 4 3" xfId="3667"/>
    <cellStyle name="20% - Accent6 4 4 2 2" xfId="3668"/>
    <cellStyle name="20% - Accent6 4 5 2" xfId="3669"/>
    <cellStyle name="20% - Accent6 4 6 2" xfId="3670"/>
    <cellStyle name="40% - Accent1 3 7" xfId="3671"/>
    <cellStyle name="40% - Accent1 3 2 6" xfId="3672"/>
    <cellStyle name="40% - Accent1 3 2 2 5" xfId="3673"/>
    <cellStyle name="40% - Accent1 3 2 2 2 3" xfId="3674"/>
    <cellStyle name="40% - Accent1 3 2 2 2 2 2" xfId="3675"/>
    <cellStyle name="40% - Accent1 3 2 2 3 2" xfId="3676"/>
    <cellStyle name="40% - Accent1 3 2 2 4 2" xfId="3677"/>
    <cellStyle name="40% - Accent1 3 2 3 3" xfId="3678"/>
    <cellStyle name="40% - Accent1 3 2 3 2 2" xfId="3679"/>
    <cellStyle name="40% - Accent1 3 2 4 2" xfId="3680"/>
    <cellStyle name="40% - Accent1 3 2 5 2" xfId="3681"/>
    <cellStyle name="40% - Accent1 3 3 5" xfId="3682"/>
    <cellStyle name="40% - Accent1 3 3 2 3" xfId="3683"/>
    <cellStyle name="40% - Accent1 3 3 2 2 2" xfId="3684"/>
    <cellStyle name="40% - Accent1 3 3 3 2" xfId="3685"/>
    <cellStyle name="40% - Accent1 3 3 4 2" xfId="3686"/>
    <cellStyle name="40% - Accent1 3 4 3" xfId="3687"/>
    <cellStyle name="40% - Accent1 3 4 2 2" xfId="3688"/>
    <cellStyle name="40% - Accent1 3 5 2" xfId="3689"/>
    <cellStyle name="40% - Accent1 3 6 2" xfId="3690"/>
    <cellStyle name="40% - Accent1 4 7" xfId="3691"/>
    <cellStyle name="40% - Accent1 4 2 6" xfId="3692"/>
    <cellStyle name="40% - Accent1 4 2 2 5" xfId="3693"/>
    <cellStyle name="40% - Accent1 4 2 2 2 3" xfId="3694"/>
    <cellStyle name="40% - Accent1 4 2 2 2 2 2" xfId="3695"/>
    <cellStyle name="40% - Accent1 4 2 2 3 2" xfId="3696"/>
    <cellStyle name="40% - Accent1 4 2 2 4 2" xfId="3697"/>
    <cellStyle name="40% - Accent1 4 2 3 3" xfId="3698"/>
    <cellStyle name="40% - Accent1 4 2 3 2 2" xfId="3699"/>
    <cellStyle name="40% - Accent1 4 2 4 2" xfId="3700"/>
    <cellStyle name="40% - Accent1 4 2 5 2" xfId="3701"/>
    <cellStyle name="40% - Accent1 4 3 5" xfId="3702"/>
    <cellStyle name="40% - Accent1 4 3 2 3" xfId="3703"/>
    <cellStyle name="40% - Accent1 4 3 2 2 2" xfId="3704"/>
    <cellStyle name="40% - Accent1 4 3 3 2" xfId="3705"/>
    <cellStyle name="40% - Accent1 4 3 4 2" xfId="3706"/>
    <cellStyle name="40% - Accent1 4 4 3" xfId="3707"/>
    <cellStyle name="40% - Accent1 4 4 2 2" xfId="3708"/>
    <cellStyle name="40% - Accent1 4 5 2" xfId="3709"/>
    <cellStyle name="40% - Accent1 4 6 2" xfId="3710"/>
    <cellStyle name="40% - Accent2 3 7" xfId="3711"/>
    <cellStyle name="40% - Accent2 3 2 6" xfId="3712"/>
    <cellStyle name="40% - Accent2 3 2 2 5" xfId="3713"/>
    <cellStyle name="40% - Accent2 3 2 2 2 3" xfId="3714"/>
    <cellStyle name="40% - Accent2 3 2 2 2 2 2" xfId="3715"/>
    <cellStyle name="40% - Accent2 3 2 2 3 2" xfId="3716"/>
    <cellStyle name="40% - Accent2 3 2 2 4 2" xfId="3717"/>
    <cellStyle name="40% - Accent2 3 2 3 3" xfId="3718"/>
    <cellStyle name="40% - Accent2 3 2 3 2 2" xfId="3719"/>
    <cellStyle name="40% - Accent2 3 2 4 2" xfId="3720"/>
    <cellStyle name="40% - Accent2 3 2 5 2" xfId="3721"/>
    <cellStyle name="40% - Accent2 3 3 5" xfId="3722"/>
    <cellStyle name="40% - Accent2 3 3 2 3" xfId="3723"/>
    <cellStyle name="40% - Accent2 3 3 2 2 2" xfId="3724"/>
    <cellStyle name="40% - Accent2 3 3 3 2" xfId="3725"/>
    <cellStyle name="40% - Accent2 3 3 4 2" xfId="3726"/>
    <cellStyle name="40% - Accent2 3 4 3" xfId="3727"/>
    <cellStyle name="40% - Accent2 3 4 2 2" xfId="3728"/>
    <cellStyle name="40% - Accent2 3 5 2" xfId="3729"/>
    <cellStyle name="40% - Accent2 3 6 2" xfId="3730"/>
    <cellStyle name="40% - Accent2 4 7" xfId="3731"/>
    <cellStyle name="40% - Accent2 4 2 6" xfId="3732"/>
    <cellStyle name="40% - Accent2 4 2 2 5" xfId="3733"/>
    <cellStyle name="40% - Accent2 4 2 2 2 3" xfId="3734"/>
    <cellStyle name="40% - Accent2 4 2 2 2 2 2" xfId="3735"/>
    <cellStyle name="40% - Accent2 4 2 2 3 2" xfId="3736"/>
    <cellStyle name="40% - Accent2 4 2 2 4 2" xfId="3737"/>
    <cellStyle name="40% - Accent2 4 2 3 3" xfId="3738"/>
    <cellStyle name="40% - Accent2 4 2 3 2 2" xfId="3739"/>
    <cellStyle name="40% - Accent2 4 2 4 2" xfId="3740"/>
    <cellStyle name="40% - Accent2 4 2 5 2" xfId="3741"/>
    <cellStyle name="40% - Accent2 4 3 5" xfId="3742"/>
    <cellStyle name="40% - Accent2 4 3 2 3" xfId="3743"/>
    <cellStyle name="40% - Accent2 4 3 2 2 2" xfId="3744"/>
    <cellStyle name="40% - Accent2 4 3 3 2" xfId="3745"/>
    <cellStyle name="40% - Accent2 4 3 4 2" xfId="3746"/>
    <cellStyle name="40% - Accent2 4 4 3" xfId="3747"/>
    <cellStyle name="40% - Accent2 4 4 2 2" xfId="3748"/>
    <cellStyle name="40% - Accent2 4 5 2" xfId="3749"/>
    <cellStyle name="40% - Accent2 4 6 2" xfId="3750"/>
    <cellStyle name="40% - Accent3 3 7" xfId="3751"/>
    <cellStyle name="40% - Accent3 3 2 6" xfId="3752"/>
    <cellStyle name="40% - Accent3 3 2 2 5" xfId="3753"/>
    <cellStyle name="40% - Accent3 3 2 2 2 3" xfId="3754"/>
    <cellStyle name="40% - Accent3 3 2 2 2 2 2" xfId="3755"/>
    <cellStyle name="40% - Accent3 3 2 2 3 2" xfId="3756"/>
    <cellStyle name="40% - Accent3 3 2 2 4 2" xfId="3757"/>
    <cellStyle name="40% - Accent3 3 2 3 3" xfId="3758"/>
    <cellStyle name="40% - Accent3 3 2 3 2 2" xfId="3759"/>
    <cellStyle name="40% - Accent3 3 2 4 2" xfId="3760"/>
    <cellStyle name="40% - Accent3 3 2 5 2" xfId="3761"/>
    <cellStyle name="40% - Accent3 3 3 5" xfId="3762"/>
    <cellStyle name="40% - Accent3 3 3 2 3" xfId="3763"/>
    <cellStyle name="40% - Accent3 3 3 2 2 2" xfId="3764"/>
    <cellStyle name="40% - Accent3 3 3 3 2" xfId="3765"/>
    <cellStyle name="40% - Accent3 3 3 4 2" xfId="3766"/>
    <cellStyle name="40% - Accent3 3 4 3" xfId="3767"/>
    <cellStyle name="40% - Accent3 3 4 2 2" xfId="3768"/>
    <cellStyle name="40% - Accent3 3 5 2" xfId="3769"/>
    <cellStyle name="40% - Accent3 3 6 2" xfId="3770"/>
    <cellStyle name="40% - Accent3 4 7" xfId="3771"/>
    <cellStyle name="40% - Accent3 4 2 6" xfId="3772"/>
    <cellStyle name="40% - Accent3 4 2 2 5" xfId="3773"/>
    <cellStyle name="40% - Accent3 4 2 2 2 3" xfId="3774"/>
    <cellStyle name="40% - Accent3 4 2 2 2 2 2" xfId="3775"/>
    <cellStyle name="40% - Accent3 4 2 2 3 2" xfId="3776"/>
    <cellStyle name="40% - Accent3 4 2 2 4 2" xfId="3777"/>
    <cellStyle name="40% - Accent3 4 2 3 3" xfId="3778"/>
    <cellStyle name="40% - Accent3 4 2 3 2 2" xfId="3779"/>
    <cellStyle name="40% - Accent3 4 2 4 2" xfId="3780"/>
    <cellStyle name="40% - Accent3 4 2 5 2" xfId="3781"/>
    <cellStyle name="40% - Accent3 4 3 5" xfId="3782"/>
    <cellStyle name="40% - Accent3 4 3 2 3" xfId="3783"/>
    <cellStyle name="40% - Accent3 4 3 2 2 2" xfId="3784"/>
    <cellStyle name="40% - Accent3 4 3 3 2" xfId="3785"/>
    <cellStyle name="40% - Accent3 4 3 4 2" xfId="3786"/>
    <cellStyle name="40% - Accent3 4 4 3" xfId="3787"/>
    <cellStyle name="40% - Accent3 4 4 2 2" xfId="3788"/>
    <cellStyle name="40% - Accent3 4 5 2" xfId="3789"/>
    <cellStyle name="40% - Accent3 4 6 2" xfId="3790"/>
    <cellStyle name="40% - Accent4 3 7" xfId="3791"/>
    <cellStyle name="40% - Accent4 3 2 6" xfId="3792"/>
    <cellStyle name="40% - Accent4 3 2 2 5" xfId="3793"/>
    <cellStyle name="40% - Accent4 3 2 2 2 3" xfId="3794"/>
    <cellStyle name="40% - Accent4 3 2 2 2 2 2" xfId="3795"/>
    <cellStyle name="40% - Accent4 3 2 2 3 2" xfId="3796"/>
    <cellStyle name="40% - Accent4 3 2 2 4 2" xfId="3797"/>
    <cellStyle name="40% - Accent4 3 2 3 3" xfId="3798"/>
    <cellStyle name="40% - Accent4 3 2 3 2 2" xfId="3799"/>
    <cellStyle name="40% - Accent4 3 2 4 2" xfId="3800"/>
    <cellStyle name="40% - Accent4 3 2 5 2" xfId="3801"/>
    <cellStyle name="40% - Accent4 3 3 5" xfId="3802"/>
    <cellStyle name="40% - Accent4 3 3 2 3" xfId="3803"/>
    <cellStyle name="40% - Accent4 3 3 2 2 2" xfId="3804"/>
    <cellStyle name="40% - Accent4 3 3 3 2" xfId="3805"/>
    <cellStyle name="40% - Accent4 3 3 4 2" xfId="3806"/>
    <cellStyle name="40% - Accent4 3 4 3" xfId="3807"/>
    <cellStyle name="40% - Accent4 3 4 2 2" xfId="3808"/>
    <cellStyle name="40% - Accent4 3 5 2" xfId="3809"/>
    <cellStyle name="40% - Accent4 3 6 2" xfId="3810"/>
    <cellStyle name="40% - Accent4 4 7" xfId="3811"/>
    <cellStyle name="40% - Accent4 4 2 6" xfId="3812"/>
    <cellStyle name="40% - Accent4 4 2 2 5" xfId="3813"/>
    <cellStyle name="40% - Accent4 4 2 2 2 3" xfId="3814"/>
    <cellStyle name="40% - Accent4 4 2 2 2 2 2" xfId="3815"/>
    <cellStyle name="40% - Accent4 4 2 2 3 2" xfId="3816"/>
    <cellStyle name="40% - Accent4 4 2 2 4 2" xfId="3817"/>
    <cellStyle name="40% - Accent4 4 2 3 3" xfId="3818"/>
    <cellStyle name="40% - Accent4 4 2 3 2 2" xfId="3819"/>
    <cellStyle name="40% - Accent4 4 2 4 2" xfId="3820"/>
    <cellStyle name="40% - Accent4 4 2 5 2" xfId="3821"/>
    <cellStyle name="40% - Accent4 4 3 5" xfId="3822"/>
    <cellStyle name="40% - Accent4 4 3 2 3" xfId="3823"/>
    <cellStyle name="40% - Accent4 4 3 2 2 2" xfId="3824"/>
    <cellStyle name="40% - Accent4 4 3 3 2" xfId="3825"/>
    <cellStyle name="40% - Accent4 4 3 4 2" xfId="3826"/>
    <cellStyle name="40% - Accent4 4 4 3" xfId="3827"/>
    <cellStyle name="40% - Accent4 4 4 2 2" xfId="3828"/>
    <cellStyle name="40% - Accent4 4 5 2" xfId="3829"/>
    <cellStyle name="40% - Accent4 4 6 2" xfId="3830"/>
    <cellStyle name="40% - Accent5 3 7" xfId="3831"/>
    <cellStyle name="40% - Accent5 3 2 6" xfId="3832"/>
    <cellStyle name="40% - Accent5 3 2 2 5" xfId="3833"/>
    <cellStyle name="40% - Accent5 3 2 2 2 3" xfId="3834"/>
    <cellStyle name="40% - Accent5 3 2 2 2 2 2" xfId="3835"/>
    <cellStyle name="40% - Accent5 3 2 2 3 2" xfId="3836"/>
    <cellStyle name="40% - Accent5 3 2 2 4 2" xfId="3837"/>
    <cellStyle name="40% - Accent5 3 2 3 3" xfId="3838"/>
    <cellStyle name="40% - Accent5 3 2 3 2 2" xfId="3839"/>
    <cellStyle name="40% - Accent5 3 2 4 2" xfId="3840"/>
    <cellStyle name="40% - Accent5 3 2 5 2" xfId="3841"/>
    <cellStyle name="40% - Accent5 3 3 5" xfId="3842"/>
    <cellStyle name="40% - Accent5 3 3 2 3" xfId="3843"/>
    <cellStyle name="40% - Accent5 3 3 2 2 2" xfId="3844"/>
    <cellStyle name="40% - Accent5 3 3 3 2" xfId="3845"/>
    <cellStyle name="40% - Accent5 3 3 4 2" xfId="3846"/>
    <cellStyle name="40% - Accent5 3 4 3" xfId="3847"/>
    <cellStyle name="40% - Accent5 3 4 2 2" xfId="3848"/>
    <cellStyle name="40% - Accent5 3 5 2" xfId="3849"/>
    <cellStyle name="40% - Accent5 3 6 2" xfId="3850"/>
    <cellStyle name="40% - Accent5 4 7" xfId="3851"/>
    <cellStyle name="40% - Accent5 4 2 6" xfId="3852"/>
    <cellStyle name="40% - Accent5 4 2 2 5" xfId="3853"/>
    <cellStyle name="40% - Accent5 4 2 2 2 3" xfId="3854"/>
    <cellStyle name="40% - Accent5 4 2 2 2 2 2" xfId="3855"/>
    <cellStyle name="40% - Accent5 4 2 2 3 2" xfId="3856"/>
    <cellStyle name="40% - Accent5 4 2 2 4 2" xfId="3857"/>
    <cellStyle name="40% - Accent5 4 2 3 3" xfId="3858"/>
    <cellStyle name="40% - Accent5 4 2 3 2 2" xfId="3859"/>
    <cellStyle name="40% - Accent5 4 2 4 2" xfId="3860"/>
    <cellStyle name="40% - Accent5 4 2 5 2" xfId="3861"/>
    <cellStyle name="40% - Accent5 4 3 5" xfId="3862"/>
    <cellStyle name="40% - Accent5 4 3 2 3" xfId="3863"/>
    <cellStyle name="40% - Accent5 4 3 2 2 2" xfId="3864"/>
    <cellStyle name="40% - Accent5 4 3 3 2" xfId="3865"/>
    <cellStyle name="40% - Accent5 4 3 4 2" xfId="3866"/>
    <cellStyle name="40% - Accent5 4 4 3" xfId="3867"/>
    <cellStyle name="40% - Accent5 4 4 2 2" xfId="3868"/>
    <cellStyle name="40% - Accent5 4 5 2" xfId="3869"/>
    <cellStyle name="40% - Accent5 4 6 2" xfId="3870"/>
    <cellStyle name="40% - Accent6 3 7" xfId="3871"/>
    <cellStyle name="40% - Accent6 3 2 6" xfId="3872"/>
    <cellStyle name="40% - Accent6 3 2 2 5" xfId="3873"/>
    <cellStyle name="40% - Accent6 3 2 2 2 3" xfId="3874"/>
    <cellStyle name="40% - Accent6 3 2 2 2 2 2" xfId="3875"/>
    <cellStyle name="40% - Accent6 3 2 2 3 2" xfId="3876"/>
    <cellStyle name="40% - Accent6 3 2 2 4 2" xfId="3877"/>
    <cellStyle name="40% - Accent6 3 2 3 3" xfId="3878"/>
    <cellStyle name="40% - Accent6 3 2 3 2 2" xfId="3879"/>
    <cellStyle name="40% - Accent6 3 2 4 2" xfId="3880"/>
    <cellStyle name="40% - Accent6 3 2 5 2" xfId="3881"/>
    <cellStyle name="40% - Accent6 3 3 5" xfId="3882"/>
    <cellStyle name="40% - Accent6 3 3 2 3" xfId="3883"/>
    <cellStyle name="40% - Accent6 3 3 2 2 2" xfId="3884"/>
    <cellStyle name="40% - Accent6 3 3 3 2" xfId="3885"/>
    <cellStyle name="40% - Accent6 3 3 4 2" xfId="3886"/>
    <cellStyle name="40% - Accent6 3 4 3" xfId="3887"/>
    <cellStyle name="40% - Accent6 3 4 2 2" xfId="3888"/>
    <cellStyle name="40% - Accent6 3 5 2" xfId="3889"/>
    <cellStyle name="40% - Accent6 3 6 2" xfId="3890"/>
    <cellStyle name="40% - Accent6 4 7" xfId="3891"/>
    <cellStyle name="40% - Accent6 4 2 6" xfId="3892"/>
    <cellStyle name="40% - Accent6 4 2 2 5" xfId="3893"/>
    <cellStyle name="40% - Accent6 4 2 2 2 3" xfId="3894"/>
    <cellStyle name="40% - Accent6 4 2 2 2 2 2" xfId="3895"/>
    <cellStyle name="40% - Accent6 4 2 2 3 2" xfId="3896"/>
    <cellStyle name="40% - Accent6 4 2 2 4 2" xfId="3897"/>
    <cellStyle name="40% - Accent6 4 2 3 3" xfId="3898"/>
    <cellStyle name="40% - Accent6 4 2 3 2 2" xfId="3899"/>
    <cellStyle name="40% - Accent6 4 2 4 2" xfId="3900"/>
    <cellStyle name="40% - Accent6 4 2 5 2" xfId="3901"/>
    <cellStyle name="40% - Accent6 4 3 5" xfId="3902"/>
    <cellStyle name="40% - Accent6 4 3 2 3" xfId="3903"/>
    <cellStyle name="40% - Accent6 4 3 2 2 2" xfId="3904"/>
    <cellStyle name="40% - Accent6 4 3 3 2" xfId="3905"/>
    <cellStyle name="40% - Accent6 4 3 4 2" xfId="3906"/>
    <cellStyle name="40% - Accent6 4 4 3" xfId="3907"/>
    <cellStyle name="40% - Accent6 4 4 2 2" xfId="3908"/>
    <cellStyle name="40% - Accent6 4 5 2" xfId="3909"/>
    <cellStyle name="40% - Accent6 4 6 2" xfId="3910"/>
    <cellStyle name="Comma 8 7" xfId="3911"/>
    <cellStyle name="Comma 8 2 6" xfId="3912"/>
    <cellStyle name="Comma 8 2 2 5" xfId="3913"/>
    <cellStyle name="Comma 8 2 2 2 3" xfId="3914"/>
    <cellStyle name="Comma 8 2 2 2 2 2" xfId="3915"/>
    <cellStyle name="Comma 8 2 2 3 2" xfId="3916"/>
    <cellStyle name="Comma 8 2 2 4 2" xfId="3917"/>
    <cellStyle name="Comma 8 2 3 3" xfId="3918"/>
    <cellStyle name="Comma 8 2 3 2 2" xfId="3919"/>
    <cellStyle name="Comma 8 2 4 2" xfId="3920"/>
    <cellStyle name="Comma 8 2 5 2" xfId="3921"/>
    <cellStyle name="Comma 8 3 5" xfId="3922"/>
    <cellStyle name="Comma 8 3 2 3" xfId="3923"/>
    <cellStyle name="Comma 8 3 2 2 2" xfId="3924"/>
    <cellStyle name="Comma 8 3 3 2" xfId="3925"/>
    <cellStyle name="Comma 8 3 4 2" xfId="3926"/>
    <cellStyle name="Comma 8 4 3" xfId="3927"/>
    <cellStyle name="Comma 8 4 2 2" xfId="3928"/>
    <cellStyle name="Comma 8 5 2" xfId="3929"/>
    <cellStyle name="Comma 8 6 2" xfId="3930"/>
    <cellStyle name="Currency 8 2 5" xfId="3931"/>
    <cellStyle name="Currency 8 2 2 3" xfId="3932"/>
    <cellStyle name="Currency 8 2 2 2 2" xfId="3933"/>
    <cellStyle name="Currency 8 2 3 2" xfId="3934"/>
    <cellStyle name="Currency 8 2 4 2" xfId="3935"/>
    <cellStyle name="Currency 8 3 3" xfId="3936"/>
    <cellStyle name="Currency 8 3 2 2" xfId="3937"/>
    <cellStyle name="Currency 8 4 2" xfId="3938"/>
    <cellStyle name="Currency 8 5 2" xfId="3939"/>
    <cellStyle name="Normal 3 10 6" xfId="3940"/>
    <cellStyle name="Normal 3 10 2 5" xfId="3941"/>
    <cellStyle name="Normal 3 10 2 2 3" xfId="3942"/>
    <cellStyle name="Normal 3 10 2 2 2 2" xfId="3943"/>
    <cellStyle name="Normal 3 10 2 3 2" xfId="3944"/>
    <cellStyle name="Normal 3 10 2 4 2" xfId="3945"/>
    <cellStyle name="Normal 3 10 3 3" xfId="3946"/>
    <cellStyle name="Normal 3 10 3 2 2" xfId="3947"/>
    <cellStyle name="Normal 3 10 4 2" xfId="3948"/>
    <cellStyle name="Normal 3 10 5 2" xfId="3949"/>
    <cellStyle name="Normal 3 11 5" xfId="3950"/>
    <cellStyle name="Normal 3 11 2 3" xfId="3951"/>
    <cellStyle name="Normal 3 11 2 2 2" xfId="3952"/>
    <cellStyle name="Normal 3 11 3 2" xfId="3953"/>
    <cellStyle name="Normal 3 11 4 2" xfId="3954"/>
    <cellStyle name="Normal 3 12 3" xfId="3955"/>
    <cellStyle name="Normal 3 12 2 2" xfId="3956"/>
    <cellStyle name="Normal 3 13 2" xfId="3957"/>
    <cellStyle name="Normal 3 14 2" xfId="3958"/>
    <cellStyle name="Normal 3 2 14" xfId="3959"/>
    <cellStyle name="Normal 3 2 10 5" xfId="3960"/>
    <cellStyle name="Normal 3 2 10 2 3" xfId="3961"/>
    <cellStyle name="Normal 3 2 10 2 2 2" xfId="3962"/>
    <cellStyle name="Normal 3 2 10 3 2" xfId="3963"/>
    <cellStyle name="Normal 3 2 10 4 2" xfId="3964"/>
    <cellStyle name="Normal 3 2 11 3" xfId="3965"/>
    <cellStyle name="Normal 3 2 11 2 2" xfId="3966"/>
    <cellStyle name="Normal 3 2 12 2" xfId="3967"/>
    <cellStyle name="Normal 3 2 13 2" xfId="3968"/>
    <cellStyle name="Normal 3 2 2 13" xfId="3969"/>
    <cellStyle name="Normal 3 2 2 10 3" xfId="3970"/>
    <cellStyle name="Normal 3 2 2 10 2 2" xfId="3971"/>
    <cellStyle name="Normal 3 2 2 11 2" xfId="3972"/>
    <cellStyle name="Normal 3 2 2 12 2" xfId="3973"/>
    <cellStyle name="Normal 3 2 2 2 11" xfId="3974"/>
    <cellStyle name="Normal 3 2 2 2 10 2" xfId="3975"/>
    <cellStyle name="Normal 3 2 2 2 2 9" xfId="3976"/>
    <cellStyle name="Normal 3 2 2 2 2 2 8" xfId="3977"/>
    <cellStyle name="Normal 3 2 2 2 2 2 2 7" xfId="3978"/>
    <cellStyle name="Normal 3 2 2 2 2 2 2 2 6" xfId="3979"/>
    <cellStyle name="Normal 3 2 2 2 2 2 2 2 2 5" xfId="3980"/>
    <cellStyle name="Normal 3 2 2 2 2 2 2 2 2 2 3" xfId="3981"/>
    <cellStyle name="Normal 3 2 2 2 2 2 2 2 2 2 2 2" xfId="3982"/>
    <cellStyle name="Normal 3 2 2 2 2 2 2 2 2 3 2" xfId="3983"/>
    <cellStyle name="Normal 3 2 2 2 2 2 2 2 2 4 2" xfId="3984"/>
    <cellStyle name="Normal 3 2 2 2 2 2 2 2 3 3" xfId="3985"/>
    <cellStyle name="Normal 3 2 2 2 2 2 2 2 3 2 2" xfId="3986"/>
    <cellStyle name="Normal 3 2 2 2 2 2 2 2 4 2" xfId="3987"/>
    <cellStyle name="Normal 3 2 2 2 2 2 2 2 5 2" xfId="3988"/>
    <cellStyle name="Normal 3 2 2 2 2 2 2 3 5" xfId="3989"/>
    <cellStyle name="Normal 3 2 2 2 2 2 2 3 2 3" xfId="3990"/>
    <cellStyle name="Normal 3 2 2 2 2 2 2 3 2 2 2" xfId="3991"/>
    <cellStyle name="Normal 3 2 2 2 2 2 2 3 3 2" xfId="3992"/>
    <cellStyle name="Normal 3 2 2 2 2 2 2 3 4 2" xfId="3993"/>
    <cellStyle name="Normal 3 2 2 2 2 2 2 4 3" xfId="3994"/>
    <cellStyle name="Normal 3 2 2 2 2 2 2 4 2 2" xfId="3995"/>
    <cellStyle name="Normal 3 2 2 2 2 2 2 5 2" xfId="3996"/>
    <cellStyle name="Normal 3 2 2 2 2 2 2 6 2" xfId="3997"/>
    <cellStyle name="Normal 3 2 2 2 2 2 3 6" xfId="3998"/>
    <cellStyle name="Normal 3 2 2 2 2 2 3 2 5" xfId="3999"/>
    <cellStyle name="Normal 3 2 2 2 2 2 3 2 2 3" xfId="4000"/>
    <cellStyle name="Normal 3 2 2 2 2 2 3 2 2 2 2" xfId="4001"/>
    <cellStyle name="Normal 3 2 2 2 2 2 3 2 3 2" xfId="4002"/>
    <cellStyle name="Normal 3 2 2 2 2 2 3 2 4 2" xfId="4003"/>
    <cellStyle name="Normal 3 2 2 2 2 2 3 3 3" xfId="4004"/>
    <cellStyle name="Normal 3 2 2 2 2 2 3 3 2 2" xfId="4005"/>
    <cellStyle name="Normal 3 2 2 2 2 2 3 4 2" xfId="4006"/>
    <cellStyle name="Normal 3 2 2 2 2 2 3 5 2" xfId="4007"/>
    <cellStyle name="Normal 3 2 2 2 2 2 4 5" xfId="4008"/>
    <cellStyle name="Normal 3 2 2 2 2 2 4 2 3" xfId="4009"/>
    <cellStyle name="Normal 3 2 2 2 2 2 4 2 2 2" xfId="4010"/>
    <cellStyle name="Normal 3 2 2 2 2 2 4 3 2" xfId="4011"/>
    <cellStyle name="Normal 3 2 2 2 2 2 4 4 2" xfId="4012"/>
    <cellStyle name="Normal 3 2 2 2 2 2 5 3" xfId="4013"/>
    <cellStyle name="Normal 3 2 2 2 2 2 5 2 2" xfId="4014"/>
    <cellStyle name="Normal 3 2 2 2 2 2 6 2" xfId="4015"/>
    <cellStyle name="Normal 3 2 2 2 2 2 7 2" xfId="4016"/>
    <cellStyle name="Normal 3 2 2 2 2 3 7" xfId="4017"/>
    <cellStyle name="Normal 3 2 2 2 2 3 2 6" xfId="4018"/>
    <cellStyle name="Normal 3 2 2 2 2 3 2 2 5" xfId="4019"/>
    <cellStyle name="Normal 3 2 2 2 2 3 2 2 2 3" xfId="4020"/>
    <cellStyle name="Normal 3 2 2 2 2 3 2 2 2 2 2" xfId="4021"/>
    <cellStyle name="Normal 3 2 2 2 2 3 2 2 3 2" xfId="4022"/>
    <cellStyle name="Normal 3 2 2 2 2 3 2 2 4 2" xfId="4023"/>
    <cellStyle name="Normal 3 2 2 2 2 3 2 3 3" xfId="4024"/>
    <cellStyle name="Normal 3 2 2 2 2 3 2 3 2 2" xfId="4025"/>
    <cellStyle name="Normal 3 2 2 2 2 3 2 4 2" xfId="4026"/>
    <cellStyle name="Normal 3 2 2 2 2 3 2 5 2" xfId="4027"/>
    <cellStyle name="Normal 3 2 2 2 2 3 3 5" xfId="4028"/>
    <cellStyle name="Normal 3 2 2 2 2 3 3 2 3" xfId="4029"/>
    <cellStyle name="Normal 3 2 2 2 2 3 3 2 2 2" xfId="4030"/>
    <cellStyle name="Normal 3 2 2 2 2 3 3 3 2" xfId="4031"/>
    <cellStyle name="Normal 3 2 2 2 2 3 3 4 2" xfId="4032"/>
    <cellStyle name="Normal 3 2 2 2 2 3 4 3" xfId="4033"/>
    <cellStyle name="Normal 3 2 2 2 2 3 4 2 2" xfId="4034"/>
    <cellStyle name="Normal 3 2 2 2 2 3 5 2" xfId="4035"/>
    <cellStyle name="Normal 3 2 2 2 2 3 6 2" xfId="4036"/>
    <cellStyle name="Normal 3 2 2 2 2 4 6" xfId="4037"/>
    <cellStyle name="Normal 3 2 2 2 2 4 2 5" xfId="4038"/>
    <cellStyle name="Normal 3 2 2 2 2 4 2 2 3" xfId="4039"/>
    <cellStyle name="Normal 3 2 2 2 2 4 2 2 2 2" xfId="4040"/>
    <cellStyle name="Normal 3 2 2 2 2 4 2 3 2" xfId="4041"/>
    <cellStyle name="Normal 3 2 2 2 2 4 2 4 2" xfId="4042"/>
    <cellStyle name="Normal 3 2 2 2 2 4 3 3" xfId="4043"/>
    <cellStyle name="Normal 3 2 2 2 2 4 3 2 2" xfId="4044"/>
    <cellStyle name="Normal 3 2 2 2 2 4 4 2" xfId="4045"/>
    <cellStyle name="Normal 3 2 2 2 2 4 5 2" xfId="4046"/>
    <cellStyle name="Normal 3 2 2 2 2 5 5" xfId="4047"/>
    <cellStyle name="Normal 3 2 2 2 2 5 2 3" xfId="4048"/>
    <cellStyle name="Normal 3 2 2 2 2 5 2 2 2" xfId="4049"/>
    <cellStyle name="Normal 3 2 2 2 2 5 3 2" xfId="4050"/>
    <cellStyle name="Normal 3 2 2 2 2 5 4 2" xfId="4051"/>
    <cellStyle name="Normal 3 2 2 2 2 6 3" xfId="4052"/>
    <cellStyle name="Normal 3 2 2 2 2 6 2 2" xfId="4053"/>
    <cellStyle name="Normal 3 2 2 2 2 7 2" xfId="4054"/>
    <cellStyle name="Normal 3 2 2 2 2 8 2" xfId="4055"/>
    <cellStyle name="Normal 3 2 2 2 3 8" xfId="4056"/>
    <cellStyle name="Normal 3 2 2 2 3 2 7" xfId="4057"/>
    <cellStyle name="Normal 3 2 2 2 3 2 2 6" xfId="4058"/>
    <cellStyle name="Normal 3 2 2 2 3 2 2 2 5" xfId="4059"/>
    <cellStyle name="Normal 3 2 2 2 3 2 2 2 2 3" xfId="4060"/>
    <cellStyle name="Normal 3 2 2 2 3 2 2 2 2 2 2" xfId="4061"/>
    <cellStyle name="Normal 3 2 2 2 3 2 2 2 3 2" xfId="4062"/>
    <cellStyle name="Normal 3 2 2 2 3 2 2 2 4 2" xfId="4063"/>
    <cellStyle name="Normal 3 2 2 2 3 2 2 3 3" xfId="4064"/>
    <cellStyle name="Normal 3 2 2 2 3 2 2 3 2 2" xfId="4065"/>
    <cellStyle name="Normal 3 2 2 2 3 2 2 4 2" xfId="4066"/>
    <cellStyle name="Normal 3 2 2 2 3 2 2 5 2" xfId="4067"/>
    <cellStyle name="Normal 3 2 2 2 3 2 3 5" xfId="4068"/>
    <cellStyle name="Normal 3 2 2 2 3 2 3 2 3" xfId="4069"/>
    <cellStyle name="Normal 3 2 2 2 3 2 3 2 2 2" xfId="4070"/>
    <cellStyle name="Normal 3 2 2 2 3 2 3 3 2" xfId="4071"/>
    <cellStyle name="Normal 3 2 2 2 3 2 3 4 2" xfId="4072"/>
    <cellStyle name="Normal 3 2 2 2 3 2 4 3" xfId="4073"/>
    <cellStyle name="Normal 3 2 2 2 3 2 4 2 2" xfId="4074"/>
    <cellStyle name="Normal 3 2 2 2 3 2 5 2" xfId="4075"/>
    <cellStyle name="Normal 3 2 2 2 3 2 6 2" xfId="4076"/>
    <cellStyle name="Normal 3 2 2 2 3 3 6" xfId="4077"/>
    <cellStyle name="Normal 3 2 2 2 3 3 2 5" xfId="4078"/>
    <cellStyle name="Normal 3 2 2 2 3 3 2 2 3" xfId="4079"/>
    <cellStyle name="Normal 3 2 2 2 3 3 2 2 2 2" xfId="4080"/>
    <cellStyle name="Normal 3 2 2 2 3 3 2 3 2" xfId="4081"/>
    <cellStyle name="Normal 3 2 2 2 3 3 2 4 2" xfId="4082"/>
    <cellStyle name="Normal 3 2 2 2 3 3 3 3" xfId="4083"/>
    <cellStyle name="Normal 3 2 2 2 3 3 3 2 2" xfId="4084"/>
    <cellStyle name="Normal 3 2 2 2 3 3 4 2" xfId="4085"/>
    <cellStyle name="Normal 3 2 2 2 3 3 5 2" xfId="4086"/>
    <cellStyle name="Normal 3 2 2 2 3 4 5" xfId="4087"/>
    <cellStyle name="Normal 3 2 2 2 3 4 2 3" xfId="4088"/>
    <cellStyle name="Normal 3 2 2 2 3 4 2 2 2" xfId="4089"/>
    <cellStyle name="Normal 3 2 2 2 3 4 3 2" xfId="4090"/>
    <cellStyle name="Normal 3 2 2 2 3 4 4 2" xfId="4091"/>
    <cellStyle name="Normal 3 2 2 2 3 5 3" xfId="4092"/>
    <cellStyle name="Normal 3 2 2 2 3 5 2 2" xfId="4093"/>
    <cellStyle name="Normal 3 2 2 2 3 6 2" xfId="4094"/>
    <cellStyle name="Normal 3 2 2 2 3 7 2" xfId="4095"/>
    <cellStyle name="Normal 3 2 2 2 4 7" xfId="4096"/>
    <cellStyle name="Normal 3 2 2 2 4 2 6" xfId="4097"/>
    <cellStyle name="Normal 3 2 2 2 4 2 2 5" xfId="4098"/>
    <cellStyle name="Normal 3 2 2 2 4 2 2 2 3" xfId="4099"/>
    <cellStyle name="Normal 3 2 2 2 4 2 2 2 2 2" xfId="4100"/>
    <cellStyle name="Normal 3 2 2 2 4 2 2 3 2" xfId="4101"/>
    <cellStyle name="Normal 3 2 2 2 4 2 2 4 2" xfId="4102"/>
    <cellStyle name="Normal 3 2 2 2 4 2 3 3" xfId="4103"/>
    <cellStyle name="Normal 3 2 2 2 4 2 3 2 2" xfId="4104"/>
    <cellStyle name="Normal 3 2 2 2 4 2 4 2" xfId="4105"/>
    <cellStyle name="Normal 3 2 2 2 4 2 5 2" xfId="4106"/>
    <cellStyle name="Normal 3 2 2 2 4 3 5" xfId="4107"/>
    <cellStyle name="Normal 3 2 2 2 4 3 2 3" xfId="4108"/>
    <cellStyle name="Normal 3 2 2 2 4 3 2 2 2" xfId="4109"/>
    <cellStyle name="Normal 3 2 2 2 4 3 3 2" xfId="4110"/>
    <cellStyle name="Normal 3 2 2 2 4 3 4 2" xfId="4111"/>
    <cellStyle name="Normal 3 2 2 2 4 4 3" xfId="4112"/>
    <cellStyle name="Normal 3 2 2 2 4 4 2 2" xfId="4113"/>
    <cellStyle name="Normal 3 2 2 2 4 5 2" xfId="4114"/>
    <cellStyle name="Normal 3 2 2 2 4 6 2" xfId="4115"/>
    <cellStyle name="Normal 3 2 2 2 5 7" xfId="4116"/>
    <cellStyle name="Normal 3 2 2 2 5 2 6" xfId="4117"/>
    <cellStyle name="Normal 3 2 2 2 5 2 2 5" xfId="4118"/>
    <cellStyle name="Normal 3 2 2 2 5 2 2 2 3" xfId="4119"/>
    <cellStyle name="Normal 3 2 2 2 5 2 2 2 2 2" xfId="4120"/>
    <cellStyle name="Normal 3 2 2 2 5 2 2 3 2" xfId="4121"/>
    <cellStyle name="Normal 3 2 2 2 5 2 2 4 2" xfId="4122"/>
    <cellStyle name="Normal 3 2 2 2 5 2 3 3" xfId="4123"/>
    <cellStyle name="Normal 3 2 2 2 5 2 3 2 2" xfId="4124"/>
    <cellStyle name="Normal 3 2 2 2 5 2 4 2" xfId="4125"/>
    <cellStyle name="Normal 3 2 2 2 5 2 5 2" xfId="4126"/>
    <cellStyle name="Normal 3 2 2 2 5 3 5" xfId="4127"/>
    <cellStyle name="Normal 3 2 2 2 5 3 2 3" xfId="4128"/>
    <cellStyle name="Normal 3 2 2 2 5 3 2 2 2" xfId="4129"/>
    <cellStyle name="Normal 3 2 2 2 5 3 3 2" xfId="4130"/>
    <cellStyle name="Normal 3 2 2 2 5 3 4 2" xfId="4131"/>
    <cellStyle name="Normal 3 2 2 2 5 4 3" xfId="4132"/>
    <cellStyle name="Normal 3 2 2 2 5 4 2 2" xfId="4133"/>
    <cellStyle name="Normal 3 2 2 2 5 5 2" xfId="4134"/>
    <cellStyle name="Normal 3 2 2 2 5 6 2" xfId="4135"/>
    <cellStyle name="Normal 3 2 2 2 6 6" xfId="4136"/>
    <cellStyle name="Normal 3 2 2 2 6 2 5" xfId="4137"/>
    <cellStyle name="Normal 3 2 2 2 6 2 2 3" xfId="4138"/>
    <cellStyle name="Normal 3 2 2 2 6 2 2 2 2" xfId="4139"/>
    <cellStyle name="Normal 3 2 2 2 6 2 3 2" xfId="4140"/>
    <cellStyle name="Normal 3 2 2 2 6 2 4 2" xfId="4141"/>
    <cellStyle name="Normal 3 2 2 2 6 3 3" xfId="4142"/>
    <cellStyle name="Normal 3 2 2 2 6 3 2 2" xfId="4143"/>
    <cellStyle name="Normal 3 2 2 2 6 4 2" xfId="4144"/>
    <cellStyle name="Normal 3 2 2 2 6 5 2" xfId="4145"/>
    <cellStyle name="Normal 3 2 2 2 7 5" xfId="4146"/>
    <cellStyle name="Normal 3 2 2 2 7 2 3" xfId="4147"/>
    <cellStyle name="Normal 3 2 2 2 7 2 2 2" xfId="4148"/>
    <cellStyle name="Normal 3 2 2 2 7 3 2" xfId="4149"/>
    <cellStyle name="Normal 3 2 2 2 7 4 2" xfId="4150"/>
    <cellStyle name="Normal 3 2 2 2 8 3" xfId="4151"/>
    <cellStyle name="Normal 3 2 2 2 8 2 2" xfId="4152"/>
    <cellStyle name="Normal 3 2 2 2 9 2" xfId="4153"/>
    <cellStyle name="Normal 3 2 2 3 11" xfId="4154"/>
    <cellStyle name="Normal 3 2 2 3 10 2" xfId="4155"/>
    <cellStyle name="Normal 3 2 2 3 2 9" xfId="4156"/>
    <cellStyle name="Normal 3 2 2 3 2 2 8" xfId="4157"/>
    <cellStyle name="Normal 3 2 2 3 2 2 2 7" xfId="4158"/>
    <cellStyle name="Normal 3 2 2 3 2 2 2 2 6" xfId="4159"/>
    <cellStyle name="Normal 3 2 2 3 2 2 2 2 2 5" xfId="4160"/>
    <cellStyle name="Normal 3 2 2 3 2 2 2 2 2 2 3" xfId="4161"/>
    <cellStyle name="Normal 3 2 2 3 2 2 2 2 2 2 2 2" xfId="4162"/>
    <cellStyle name="Normal 3 2 2 3 2 2 2 2 2 3 2" xfId="4163"/>
    <cellStyle name="Normal 3 2 2 3 2 2 2 2 2 4 2" xfId="4164"/>
    <cellStyle name="Normal 3 2 2 3 2 2 2 2 3 3" xfId="4165"/>
    <cellStyle name="Normal 3 2 2 3 2 2 2 2 3 2 2" xfId="4166"/>
    <cellStyle name="Normal 3 2 2 3 2 2 2 2 4 2" xfId="4167"/>
    <cellStyle name="Normal 3 2 2 3 2 2 2 2 5 2" xfId="4168"/>
    <cellStyle name="Normal 3 2 2 3 2 2 2 3 5" xfId="4169"/>
    <cellStyle name="Normal 3 2 2 3 2 2 2 3 2 3" xfId="4170"/>
    <cellStyle name="Normal 3 2 2 3 2 2 2 3 2 2 2" xfId="4171"/>
    <cellStyle name="Normal 3 2 2 3 2 2 2 3 3 2" xfId="4172"/>
    <cellStyle name="Normal 3 2 2 3 2 2 2 3 4 2" xfId="4173"/>
    <cellStyle name="Normal 3 2 2 3 2 2 2 4 3" xfId="4174"/>
    <cellStyle name="Normal 3 2 2 3 2 2 2 4 2 2" xfId="4175"/>
    <cellStyle name="Normal 3 2 2 3 2 2 2 5 2" xfId="4176"/>
    <cellStyle name="Normal 3 2 2 3 2 2 2 6 2" xfId="4177"/>
    <cellStyle name="Normal 3 2 2 3 2 2 3 6" xfId="4178"/>
    <cellStyle name="Normal 3 2 2 3 2 2 3 2 5" xfId="4179"/>
    <cellStyle name="Normal 3 2 2 3 2 2 3 2 2 3" xfId="4180"/>
    <cellStyle name="Normal 3 2 2 3 2 2 3 2 2 2 2" xfId="4181"/>
    <cellStyle name="Normal 3 2 2 3 2 2 3 2 3 2" xfId="4182"/>
    <cellStyle name="Normal 3 2 2 3 2 2 3 2 4 2" xfId="4183"/>
    <cellStyle name="Normal 3 2 2 3 2 2 3 3 3" xfId="4184"/>
    <cellStyle name="Normal 3 2 2 3 2 2 3 3 2 2" xfId="4185"/>
    <cellStyle name="Normal 3 2 2 3 2 2 3 4 2" xfId="4186"/>
    <cellStyle name="Normal 3 2 2 3 2 2 3 5 2" xfId="4187"/>
    <cellStyle name="Normal 3 2 2 3 2 2 4 5" xfId="4188"/>
    <cellStyle name="Normal 3 2 2 3 2 2 4 2 3" xfId="4189"/>
    <cellStyle name="Normal 3 2 2 3 2 2 4 2 2 2" xfId="4190"/>
    <cellStyle name="Normal 3 2 2 3 2 2 4 3 2" xfId="4191"/>
    <cellStyle name="Normal 3 2 2 3 2 2 4 4 2" xfId="4192"/>
    <cellStyle name="Normal 3 2 2 3 2 2 5 3" xfId="4193"/>
    <cellStyle name="Normal 3 2 2 3 2 2 5 2 2" xfId="4194"/>
    <cellStyle name="Normal 3 2 2 3 2 2 6 2" xfId="4195"/>
    <cellStyle name="Normal 3 2 2 3 2 2 7 2" xfId="4196"/>
    <cellStyle name="Normal 3 2 2 3 2 3 7" xfId="4197"/>
    <cellStyle name="Normal 3 2 2 3 2 3 2 6" xfId="4198"/>
    <cellStyle name="Normal 3 2 2 3 2 3 2 2 5" xfId="4199"/>
    <cellStyle name="Normal 3 2 2 3 2 3 2 2 2 3" xfId="4200"/>
    <cellStyle name="Normal 3 2 2 3 2 3 2 2 2 2 2" xfId="4201"/>
    <cellStyle name="Normal 3 2 2 3 2 3 2 2 3 2" xfId="4202"/>
    <cellStyle name="Normal 3 2 2 3 2 3 2 2 4 2" xfId="4203"/>
    <cellStyle name="Normal 3 2 2 3 2 3 2 3 3" xfId="4204"/>
    <cellStyle name="Normal 3 2 2 3 2 3 2 3 2 2" xfId="4205"/>
    <cellStyle name="Normal 3 2 2 3 2 3 2 4 2" xfId="4206"/>
    <cellStyle name="Normal 3 2 2 3 2 3 2 5 2" xfId="4207"/>
    <cellStyle name="Normal 3 2 2 3 2 3 3 5" xfId="4208"/>
    <cellStyle name="Normal 3 2 2 3 2 3 3 2 3" xfId="4209"/>
    <cellStyle name="Normal 3 2 2 3 2 3 3 2 2 2" xfId="4210"/>
    <cellStyle name="Normal 3 2 2 3 2 3 3 3 2" xfId="4211"/>
    <cellStyle name="Normal 3 2 2 3 2 3 3 4 2" xfId="4212"/>
    <cellStyle name="Normal 3 2 2 3 2 3 4 3" xfId="4213"/>
    <cellStyle name="Normal 3 2 2 3 2 3 4 2 2" xfId="4214"/>
    <cellStyle name="Normal 3 2 2 3 2 3 5 2" xfId="4215"/>
    <cellStyle name="Normal 3 2 2 3 2 3 6 2" xfId="4216"/>
    <cellStyle name="Normal 3 2 2 3 2 4 6" xfId="4217"/>
    <cellStyle name="Normal 3 2 2 3 2 4 2 5" xfId="4218"/>
    <cellStyle name="Normal 3 2 2 3 2 4 2 2 3" xfId="4219"/>
    <cellStyle name="Normal 3 2 2 3 2 4 2 2 2 2" xfId="4220"/>
    <cellStyle name="Normal 3 2 2 3 2 4 2 3 2" xfId="4221"/>
    <cellStyle name="Normal 3 2 2 3 2 4 2 4 2" xfId="4222"/>
    <cellStyle name="Normal 3 2 2 3 2 4 3 3" xfId="4223"/>
    <cellStyle name="Normal 3 2 2 3 2 4 3 2 2" xfId="4224"/>
    <cellStyle name="Normal 3 2 2 3 2 4 4 2" xfId="4225"/>
    <cellStyle name="Normal 3 2 2 3 2 4 5 2" xfId="4226"/>
    <cellStyle name="Normal 3 2 2 3 2 5 5" xfId="4227"/>
    <cellStyle name="Normal 3 2 2 3 2 5 2 3" xfId="4228"/>
    <cellStyle name="Normal 3 2 2 3 2 5 2 2 2" xfId="4229"/>
    <cellStyle name="Normal 3 2 2 3 2 5 3 2" xfId="4230"/>
    <cellStyle name="Normal 3 2 2 3 2 5 4 2" xfId="4231"/>
    <cellStyle name="Normal 3 2 2 3 2 6 3" xfId="4232"/>
    <cellStyle name="Normal 3 2 2 3 2 6 2 2" xfId="4233"/>
    <cellStyle name="Normal 3 2 2 3 2 7 2" xfId="4234"/>
    <cellStyle name="Normal 3 2 2 3 2 8 2" xfId="4235"/>
    <cellStyle name="Normal 3 2 2 3 3 8" xfId="4236"/>
    <cellStyle name="Normal 3 2 2 3 3 2 7" xfId="4237"/>
    <cellStyle name="Normal 3 2 2 3 3 2 2 6" xfId="4238"/>
    <cellStyle name="Normal 3 2 2 3 3 2 2 2 5" xfId="4239"/>
    <cellStyle name="Normal 3 2 2 3 3 2 2 2 2 3" xfId="4240"/>
    <cellStyle name="Normal 3 2 2 3 3 2 2 2 2 2 2" xfId="4241"/>
    <cellStyle name="Normal 3 2 2 3 3 2 2 2 3 2" xfId="4242"/>
    <cellStyle name="Normal 3 2 2 3 3 2 2 2 4 2" xfId="4243"/>
    <cellStyle name="Normal 3 2 2 3 3 2 2 3 3" xfId="4244"/>
    <cellStyle name="Normal 3 2 2 3 3 2 2 3 2 2" xfId="4245"/>
    <cellStyle name="Normal 3 2 2 3 3 2 2 4 2" xfId="4246"/>
    <cellStyle name="Normal 3 2 2 3 3 2 2 5 2" xfId="4247"/>
    <cellStyle name="Normal 3 2 2 3 3 2 3 5" xfId="4248"/>
    <cellStyle name="Normal 3 2 2 3 3 2 3 2 3" xfId="4249"/>
    <cellStyle name="Normal 3 2 2 3 3 2 3 2 2 2" xfId="4250"/>
    <cellStyle name="Normal 3 2 2 3 3 2 3 3 2" xfId="4251"/>
    <cellStyle name="Normal 3 2 2 3 3 2 3 4 2" xfId="4252"/>
    <cellStyle name="Normal 3 2 2 3 3 2 4 3" xfId="4253"/>
    <cellStyle name="Normal 3 2 2 3 3 2 4 2 2" xfId="4254"/>
    <cellStyle name="Normal 3 2 2 3 3 2 5 2" xfId="4255"/>
    <cellStyle name="Normal 3 2 2 3 3 2 6 2" xfId="4256"/>
    <cellStyle name="Normal 3 2 2 3 3 3 6" xfId="4257"/>
    <cellStyle name="Normal 3 2 2 3 3 3 2 5" xfId="4258"/>
    <cellStyle name="Normal 3 2 2 3 3 3 2 2 3" xfId="4259"/>
    <cellStyle name="Normal 3 2 2 3 3 3 2 2 2 2" xfId="4260"/>
    <cellStyle name="Normal 3 2 2 3 3 3 2 3 2" xfId="4261"/>
    <cellStyle name="Normal 3 2 2 3 3 3 2 4 2" xfId="4262"/>
    <cellStyle name="Normal 3 2 2 3 3 3 3 3" xfId="4263"/>
    <cellStyle name="Normal 3 2 2 3 3 3 3 2 2" xfId="4264"/>
    <cellStyle name="Normal 3 2 2 3 3 3 4 2" xfId="4265"/>
    <cellStyle name="Normal 3 2 2 3 3 3 5 2" xfId="4266"/>
    <cellStyle name="Normal 3 2 2 3 3 4 5" xfId="4267"/>
    <cellStyle name="Normal 3 2 2 3 3 4 2 3" xfId="4268"/>
    <cellStyle name="Normal 3 2 2 3 3 4 2 2 2" xfId="4269"/>
    <cellStyle name="Normal 3 2 2 3 3 4 3 2" xfId="4270"/>
    <cellStyle name="Normal 3 2 2 3 3 4 4 2" xfId="4271"/>
    <cellStyle name="Normal 3 2 2 3 3 5 3" xfId="4272"/>
    <cellStyle name="Normal 3 2 2 3 3 5 2 2" xfId="4273"/>
    <cellStyle name="Normal 3 2 2 3 3 6 2" xfId="4274"/>
    <cellStyle name="Normal 3 2 2 3 3 7 2" xfId="4275"/>
    <cellStyle name="Normal 3 2 2 3 4 7" xfId="4276"/>
    <cellStyle name="Normal 3 2 2 3 4 2 6" xfId="4277"/>
    <cellStyle name="Normal 3 2 2 3 4 2 2 5" xfId="4278"/>
    <cellStyle name="Normal 3 2 2 3 4 2 2 2 3" xfId="4279"/>
    <cellStyle name="Normal 3 2 2 3 4 2 2 2 2 2" xfId="4280"/>
    <cellStyle name="Normal 3 2 2 3 4 2 2 3 2" xfId="4281"/>
    <cellStyle name="Normal 3 2 2 3 4 2 2 4 2" xfId="4282"/>
    <cellStyle name="Normal 3 2 2 3 4 2 3 3" xfId="4283"/>
    <cellStyle name="Normal 3 2 2 3 4 2 3 2 2" xfId="4284"/>
    <cellStyle name="Normal 3 2 2 3 4 2 4 2" xfId="4285"/>
    <cellStyle name="Normal 3 2 2 3 4 2 5 2" xfId="4286"/>
    <cellStyle name="Normal 3 2 2 3 4 3 5" xfId="4287"/>
    <cellStyle name="Normal 3 2 2 3 4 3 2 3" xfId="4288"/>
    <cellStyle name="Normal 3 2 2 3 4 3 2 2 2" xfId="4289"/>
    <cellStyle name="Normal 3 2 2 3 4 3 3 2" xfId="4290"/>
    <cellStyle name="Normal 3 2 2 3 4 3 4 2" xfId="4291"/>
    <cellStyle name="Normal 3 2 2 3 4 4 3" xfId="4292"/>
    <cellStyle name="Normal 3 2 2 3 4 4 2 2" xfId="4293"/>
    <cellStyle name="Normal 3 2 2 3 4 5 2" xfId="4294"/>
    <cellStyle name="Normal 3 2 2 3 4 6 2" xfId="4295"/>
    <cellStyle name="Normal 3 2 2 3 5 7" xfId="4296"/>
    <cellStyle name="Normal 3 2 2 3 5 2 6" xfId="4297"/>
    <cellStyle name="Normal 3 2 2 3 5 2 2 5" xfId="4298"/>
    <cellStyle name="Normal 3 2 2 3 5 2 2 2 3" xfId="4299"/>
    <cellStyle name="Normal 3 2 2 3 5 2 2 2 2 2" xfId="4300"/>
    <cellStyle name="Normal 3 2 2 3 5 2 2 3 2" xfId="4301"/>
    <cellStyle name="Normal 3 2 2 3 5 2 2 4 2" xfId="4302"/>
    <cellStyle name="Normal 3 2 2 3 5 2 3 3" xfId="4303"/>
    <cellStyle name="Normal 3 2 2 3 5 2 3 2 2" xfId="4304"/>
    <cellStyle name="Normal 3 2 2 3 5 2 4 2" xfId="4305"/>
    <cellStyle name="Normal 3 2 2 3 5 2 5 2" xfId="4306"/>
    <cellStyle name="Normal 3 2 2 3 5 3 5" xfId="4307"/>
    <cellStyle name="Normal 3 2 2 3 5 3 2 3" xfId="4308"/>
    <cellStyle name="Normal 3 2 2 3 5 3 2 2 2" xfId="4309"/>
    <cellStyle name="Normal 3 2 2 3 5 3 3 2" xfId="4310"/>
    <cellStyle name="Normal 3 2 2 3 5 3 4 2" xfId="4311"/>
    <cellStyle name="Normal 3 2 2 3 5 4 3" xfId="4312"/>
    <cellStyle name="Normal 3 2 2 3 5 4 2 2" xfId="4313"/>
    <cellStyle name="Normal 3 2 2 3 5 5 2" xfId="4314"/>
    <cellStyle name="Normal 3 2 2 3 5 6 2" xfId="4315"/>
    <cellStyle name="Normal 3 2 2 3 6 6" xfId="4316"/>
    <cellStyle name="Normal 3 2 2 3 6 2 5" xfId="4317"/>
    <cellStyle name="Normal 3 2 2 3 6 2 2 3" xfId="4318"/>
    <cellStyle name="Normal 3 2 2 3 6 2 2 2 2" xfId="4319"/>
    <cellStyle name="Normal 3 2 2 3 6 2 3 2" xfId="4320"/>
    <cellStyle name="Normal 3 2 2 3 6 2 4 2" xfId="4321"/>
    <cellStyle name="Normal 3 2 2 3 6 3 3" xfId="4322"/>
    <cellStyle name="Normal 3 2 2 3 6 3 2 2" xfId="4323"/>
    <cellStyle name="Normal 3 2 2 3 6 4 2" xfId="4324"/>
    <cellStyle name="Normal 3 2 2 3 6 5 2" xfId="4325"/>
    <cellStyle name="Normal 3 2 2 3 7 5" xfId="4326"/>
    <cellStyle name="Normal 3 2 2 3 7 2 3" xfId="4327"/>
    <cellStyle name="Normal 3 2 2 3 7 2 2 2" xfId="4328"/>
    <cellStyle name="Normal 3 2 2 3 7 3 2" xfId="4329"/>
    <cellStyle name="Normal 3 2 2 3 7 4 2" xfId="4330"/>
    <cellStyle name="Normal 3 2 2 3 8 3" xfId="4331"/>
    <cellStyle name="Normal 3 2 2 3 8 2 2" xfId="4332"/>
    <cellStyle name="Normal 3 2 2 3 9 2" xfId="4333"/>
    <cellStyle name="Normal 3 2 2 4 9" xfId="4334"/>
    <cellStyle name="Normal 3 2 2 4 2 8" xfId="4335"/>
    <cellStyle name="Normal 3 2 2 4 2 2 7" xfId="4336"/>
    <cellStyle name="Normal 3 2 2 4 2 2 2 6" xfId="4337"/>
    <cellStyle name="Normal 3 2 2 4 2 2 2 2 5" xfId="4338"/>
    <cellStyle name="Normal 3 2 2 4 2 2 2 2 2 3" xfId="4339"/>
    <cellStyle name="Normal 3 2 2 4 2 2 2 2 2 2 2" xfId="4340"/>
    <cellStyle name="Normal 3 2 2 4 2 2 2 2 3 2" xfId="4341"/>
    <cellStyle name="Normal 3 2 2 4 2 2 2 2 4 2" xfId="4342"/>
    <cellStyle name="Normal 3 2 2 4 2 2 2 3 3" xfId="4343"/>
    <cellStyle name="Normal 3 2 2 4 2 2 2 3 2 2" xfId="4344"/>
    <cellStyle name="Normal 3 2 2 4 2 2 2 4 2" xfId="4345"/>
    <cellStyle name="Normal 3 2 2 4 2 2 2 5 2" xfId="4346"/>
    <cellStyle name="Normal 3 2 2 4 2 2 3 5" xfId="4347"/>
    <cellStyle name="Normal 3 2 2 4 2 2 3 2 3" xfId="4348"/>
    <cellStyle name="Normal 3 2 2 4 2 2 3 2 2 2" xfId="4349"/>
    <cellStyle name="Normal 3 2 2 4 2 2 3 3 2" xfId="4350"/>
    <cellStyle name="Normal 3 2 2 4 2 2 3 4 2" xfId="4351"/>
    <cellStyle name="Normal 3 2 2 4 2 2 4 3" xfId="4352"/>
    <cellStyle name="Normal 3 2 2 4 2 2 4 2 2" xfId="4353"/>
    <cellStyle name="Normal 3 2 2 4 2 2 5 2" xfId="4354"/>
    <cellStyle name="Normal 3 2 2 4 2 2 6 2" xfId="4355"/>
    <cellStyle name="Normal 3 2 2 4 2 3 6" xfId="4356"/>
    <cellStyle name="Normal 3 2 2 4 2 3 2 5" xfId="4357"/>
    <cellStyle name="Normal 3 2 2 4 2 3 2 2 3" xfId="4358"/>
    <cellStyle name="Normal 3 2 2 4 2 3 2 2 2 2" xfId="4359"/>
    <cellStyle name="Normal 3 2 2 4 2 3 2 3 2" xfId="4360"/>
    <cellStyle name="Normal 3 2 2 4 2 3 2 4 2" xfId="4361"/>
    <cellStyle name="Normal 3 2 2 4 2 3 3 3" xfId="4362"/>
    <cellStyle name="Normal 3 2 2 4 2 3 3 2 2" xfId="4363"/>
    <cellStyle name="Normal 3 2 2 4 2 3 4 2" xfId="4364"/>
    <cellStyle name="Normal 3 2 2 4 2 3 5 2" xfId="4365"/>
    <cellStyle name="Normal 3 2 2 4 2 4 5" xfId="4366"/>
    <cellStyle name="Normal 3 2 2 4 2 4 2 3" xfId="4367"/>
    <cellStyle name="Normal 3 2 2 4 2 4 2 2 2" xfId="4368"/>
    <cellStyle name="Normal 3 2 2 4 2 4 3 2" xfId="4369"/>
    <cellStyle name="Normal 3 2 2 4 2 4 4 2" xfId="4370"/>
    <cellStyle name="Normal 3 2 2 4 2 5 3" xfId="4371"/>
    <cellStyle name="Normal 3 2 2 4 2 5 2 2" xfId="4372"/>
    <cellStyle name="Normal 3 2 2 4 2 6 2" xfId="4373"/>
    <cellStyle name="Normal 3 2 2 4 2 7 2" xfId="4374"/>
    <cellStyle name="Normal 3 2 2 4 3 7" xfId="4375"/>
    <cellStyle name="Normal 3 2 2 4 3 2 6" xfId="4376"/>
    <cellStyle name="Normal 3 2 2 4 3 2 2 5" xfId="4377"/>
    <cellStyle name="Normal 3 2 2 4 3 2 2 2 3" xfId="4378"/>
    <cellStyle name="Normal 3 2 2 4 3 2 2 2 2 2" xfId="4379"/>
    <cellStyle name="Normal 3 2 2 4 3 2 2 3 2" xfId="4380"/>
    <cellStyle name="Normal 3 2 2 4 3 2 2 4 2" xfId="4381"/>
    <cellStyle name="Normal 3 2 2 4 3 2 3 3" xfId="4382"/>
    <cellStyle name="Normal 3 2 2 4 3 2 3 2 2" xfId="4383"/>
    <cellStyle name="Normal 3 2 2 4 3 2 4 2" xfId="4384"/>
    <cellStyle name="Normal 3 2 2 4 3 2 5 2" xfId="4385"/>
    <cellStyle name="Normal 3 2 2 4 3 3 5" xfId="4386"/>
    <cellStyle name="Normal 3 2 2 4 3 3 2 3" xfId="4387"/>
    <cellStyle name="Normal 3 2 2 4 3 3 2 2 2" xfId="4388"/>
    <cellStyle name="Normal 3 2 2 4 3 3 3 2" xfId="4389"/>
    <cellStyle name="Normal 3 2 2 4 3 3 4 2" xfId="4390"/>
    <cellStyle name="Normal 3 2 2 4 3 4 3" xfId="4391"/>
    <cellStyle name="Normal 3 2 2 4 3 4 2 2" xfId="4392"/>
    <cellStyle name="Normal 3 2 2 4 3 5 2" xfId="4393"/>
    <cellStyle name="Normal 3 2 2 4 3 6 2" xfId="4394"/>
    <cellStyle name="Normal 3 2 2 4 4 6" xfId="4395"/>
    <cellStyle name="Normal 3 2 2 4 4 2 5" xfId="4396"/>
    <cellStyle name="Normal 3 2 2 4 4 2 2 3" xfId="4397"/>
    <cellStyle name="Normal 3 2 2 4 4 2 2 2 2" xfId="4398"/>
    <cellStyle name="Normal 3 2 2 4 4 2 3 2" xfId="4399"/>
    <cellStyle name="Normal 3 2 2 4 4 2 4 2" xfId="4400"/>
    <cellStyle name="Normal 3 2 2 4 4 3 3" xfId="4401"/>
    <cellStyle name="Normal 3 2 2 4 4 3 2 2" xfId="4402"/>
    <cellStyle name="Normal 3 2 2 4 4 4 2" xfId="4403"/>
    <cellStyle name="Normal 3 2 2 4 4 5 2" xfId="4404"/>
    <cellStyle name="Normal 3 2 2 4 5 5" xfId="4405"/>
    <cellStyle name="Normal 3 2 2 4 5 2 3" xfId="4406"/>
    <cellStyle name="Normal 3 2 2 4 5 2 2 2" xfId="4407"/>
    <cellStyle name="Normal 3 2 2 4 5 3 2" xfId="4408"/>
    <cellStyle name="Normal 3 2 2 4 5 4 2" xfId="4409"/>
    <cellStyle name="Normal 3 2 2 4 6 3" xfId="4410"/>
    <cellStyle name="Normal 3 2 2 4 6 2 2" xfId="4411"/>
    <cellStyle name="Normal 3 2 2 4 7 2" xfId="4412"/>
    <cellStyle name="Normal 3 2 2 4 8 2" xfId="4413"/>
    <cellStyle name="Normal 3 2 2 5 8" xfId="4414"/>
    <cellStyle name="Normal 3 2 2 5 2 7" xfId="4415"/>
    <cellStyle name="Normal 3 2 2 5 2 2 6" xfId="4416"/>
    <cellStyle name="Normal 3 2 2 5 2 2 2 5" xfId="4417"/>
    <cellStyle name="Normal 3 2 2 5 2 2 2 2 3" xfId="4418"/>
    <cellStyle name="Normal 3 2 2 5 2 2 2 2 2 2" xfId="4419"/>
    <cellStyle name="Normal 3 2 2 5 2 2 2 3 2" xfId="4420"/>
    <cellStyle name="Normal 3 2 2 5 2 2 2 4 2" xfId="4421"/>
    <cellStyle name="Normal 3 2 2 5 2 2 3 3" xfId="4422"/>
    <cellStyle name="Normal 3 2 2 5 2 2 3 2 2" xfId="4423"/>
    <cellStyle name="Normal 3 2 2 5 2 2 4 2" xfId="4424"/>
    <cellStyle name="Normal 3 2 2 5 2 2 5 2" xfId="4425"/>
    <cellStyle name="Normal 3 2 2 5 2 3 5" xfId="4426"/>
    <cellStyle name="Normal 3 2 2 5 2 3 2 3" xfId="4427"/>
    <cellStyle name="Normal 3 2 2 5 2 3 2 2 2" xfId="4428"/>
    <cellStyle name="Normal 3 2 2 5 2 3 3 2" xfId="4429"/>
    <cellStyle name="Normal 3 2 2 5 2 3 4 2" xfId="4430"/>
    <cellStyle name="Normal 3 2 2 5 2 4 3" xfId="4431"/>
    <cellStyle name="Normal 3 2 2 5 2 4 2 2" xfId="4432"/>
    <cellStyle name="Normal 3 2 2 5 2 5 2" xfId="4433"/>
    <cellStyle name="Normal 3 2 2 5 2 6 2" xfId="4434"/>
    <cellStyle name="Normal 3 2 2 5 3 6" xfId="4435"/>
    <cellStyle name="Normal 3 2 2 5 3 2 5" xfId="4436"/>
    <cellStyle name="Normal 3 2 2 5 3 2 2 3" xfId="4437"/>
    <cellStyle name="Normal 3 2 2 5 3 2 2 2 2" xfId="4438"/>
    <cellStyle name="Normal 3 2 2 5 3 2 3 2" xfId="4439"/>
    <cellStyle name="Normal 3 2 2 5 3 2 4 2" xfId="4440"/>
    <cellStyle name="Normal 3 2 2 5 3 3 3" xfId="4441"/>
    <cellStyle name="Normal 3 2 2 5 3 3 2 2" xfId="4442"/>
    <cellStyle name="Normal 3 2 2 5 3 4 2" xfId="4443"/>
    <cellStyle name="Normal 3 2 2 5 3 5 2" xfId="4444"/>
    <cellStyle name="Normal 3 2 2 5 4 5" xfId="4445"/>
    <cellStyle name="Normal 3 2 2 5 4 2 3" xfId="4446"/>
    <cellStyle name="Normal 3 2 2 5 4 2 2 2" xfId="4447"/>
    <cellStyle name="Normal 3 2 2 5 4 3 2" xfId="4448"/>
    <cellStyle name="Normal 3 2 2 5 4 4 2" xfId="4449"/>
    <cellStyle name="Normal 3 2 2 5 5 3" xfId="4450"/>
    <cellStyle name="Normal 3 2 2 5 5 2 2" xfId="4451"/>
    <cellStyle name="Normal 3 2 2 5 6 2" xfId="4452"/>
    <cellStyle name="Normal 3 2 2 5 7 2" xfId="4453"/>
    <cellStyle name="Normal 3 2 2 6 7" xfId="4454"/>
    <cellStyle name="Normal 3 2 2 6 2 6" xfId="4455"/>
    <cellStyle name="Normal 3 2 2 6 2 2 5" xfId="4456"/>
    <cellStyle name="Normal 3 2 2 6 2 2 2 3" xfId="4457"/>
    <cellStyle name="Normal 3 2 2 6 2 2 2 2 2" xfId="4458"/>
    <cellStyle name="Normal 3 2 2 6 2 2 3 2" xfId="4459"/>
    <cellStyle name="Normal 3 2 2 6 2 2 4 2" xfId="4460"/>
    <cellStyle name="Normal 3 2 2 6 2 3 3" xfId="4461"/>
    <cellStyle name="Normal 3 2 2 6 2 3 2 2" xfId="4462"/>
    <cellStyle name="Normal 3 2 2 6 2 4 2" xfId="4463"/>
    <cellStyle name="Normal 3 2 2 6 2 5 2" xfId="4464"/>
    <cellStyle name="Normal 3 2 2 6 3 5" xfId="4465"/>
    <cellStyle name="Normal 3 2 2 6 3 2 3" xfId="4466"/>
    <cellStyle name="Normal 3 2 2 6 3 2 2 2" xfId="4467"/>
    <cellStyle name="Normal 3 2 2 6 3 3 2" xfId="4468"/>
    <cellStyle name="Normal 3 2 2 6 3 4 2" xfId="4469"/>
    <cellStyle name="Normal 3 2 2 6 4 3" xfId="4470"/>
    <cellStyle name="Normal 3 2 2 6 4 2 2" xfId="4471"/>
    <cellStyle name="Normal 3 2 2 6 5 2" xfId="4472"/>
    <cellStyle name="Normal 3 2 2 6 6 2" xfId="4473"/>
    <cellStyle name="Normal 3 2 2 7 7" xfId="4474"/>
    <cellStyle name="Normal 3 2 2 7 2 6" xfId="4475"/>
    <cellStyle name="Normal 3 2 2 7 2 2 5" xfId="4476"/>
    <cellStyle name="Normal 3 2 2 7 2 2 2 3" xfId="4477"/>
    <cellStyle name="Normal 3 2 2 7 2 2 2 2 2" xfId="4478"/>
    <cellStyle name="Normal 3 2 2 7 2 2 3 2" xfId="4479"/>
    <cellStyle name="Normal 3 2 2 7 2 2 4 2" xfId="4480"/>
    <cellStyle name="Normal 3 2 2 7 2 3 3" xfId="4481"/>
    <cellStyle name="Normal 3 2 2 7 2 3 2 2" xfId="4482"/>
    <cellStyle name="Normal 3 2 2 7 2 4 2" xfId="4483"/>
    <cellStyle name="Normal 3 2 2 7 2 5 2" xfId="4484"/>
    <cellStyle name="Normal 3 2 2 7 3 5" xfId="4485"/>
    <cellStyle name="Normal 3 2 2 7 3 2 3" xfId="4486"/>
    <cellStyle name="Normal 3 2 2 7 3 2 2 2" xfId="4487"/>
    <cellStyle name="Normal 3 2 2 7 3 3 2" xfId="4488"/>
    <cellStyle name="Normal 3 2 2 7 3 4 2" xfId="4489"/>
    <cellStyle name="Normal 3 2 2 7 4 3" xfId="4490"/>
    <cellStyle name="Normal 3 2 2 7 4 2 2" xfId="4491"/>
    <cellStyle name="Normal 3 2 2 7 5 2" xfId="4492"/>
    <cellStyle name="Normal 3 2 2 7 6 2" xfId="4493"/>
    <cellStyle name="Normal 3 2 2 8 6" xfId="4494"/>
    <cellStyle name="Normal 3 2 2 8 2 5" xfId="4495"/>
    <cellStyle name="Normal 3 2 2 8 2 2 3" xfId="4496"/>
    <cellStyle name="Normal 3 2 2 8 2 2 2 2" xfId="4497"/>
    <cellStyle name="Normal 3 2 2 8 2 3 2" xfId="4498"/>
    <cellStyle name="Normal 3 2 2 8 2 4 2" xfId="4499"/>
    <cellStyle name="Normal 3 2 2 8 3 3" xfId="4500"/>
    <cellStyle name="Normal 3 2 2 8 3 2 2" xfId="4501"/>
    <cellStyle name="Normal 3 2 2 8 4 2" xfId="4502"/>
    <cellStyle name="Normal 3 2 2 8 5 2" xfId="4503"/>
    <cellStyle name="Normal 3 2 2 9 5" xfId="4504"/>
    <cellStyle name="Normal 3 2 2 9 2 3" xfId="4505"/>
    <cellStyle name="Normal 3 2 2 9 2 2 2" xfId="4506"/>
    <cellStyle name="Normal 3 2 2 9 3 2" xfId="4507"/>
    <cellStyle name="Normal 3 2 2 9 4 2" xfId="4508"/>
    <cellStyle name="Normal 3 2 3 12" xfId="4509"/>
    <cellStyle name="Normal 3 2 3 10 2" xfId="4510"/>
    <cellStyle name="Normal 3 2 3 11 2" xfId="4511"/>
    <cellStyle name="Normal 3 2 3 2 11" xfId="4512"/>
    <cellStyle name="Normal 3 2 3 2 10 2" xfId="4513"/>
    <cellStyle name="Normal 3 2 3 2 2 9" xfId="4514"/>
    <cellStyle name="Normal 3 2 3 2 2 2 8" xfId="4515"/>
    <cellStyle name="Normal 3 2 3 2 2 2 2 7" xfId="4516"/>
    <cellStyle name="Normal 3 2 3 2 2 2 2 2 6" xfId="4517"/>
    <cellStyle name="Normal 3 2 3 2 2 2 2 2 2 5" xfId="4518"/>
    <cellStyle name="Normal 3 2 3 2 2 2 2 2 2 2 3" xfId="4519"/>
    <cellStyle name="Normal 3 2 3 2 2 2 2 2 2 2 2 2" xfId="4520"/>
    <cellStyle name="Normal 3 2 3 2 2 2 2 2 2 3 2" xfId="4521"/>
    <cellStyle name="Normal 3 2 3 2 2 2 2 2 2 4 2" xfId="4522"/>
    <cellStyle name="Normal 3 2 3 2 2 2 2 2 3 3" xfId="4523"/>
    <cellStyle name="Normal 3 2 3 2 2 2 2 2 3 2 2" xfId="4524"/>
    <cellStyle name="Normal 3 2 3 2 2 2 2 2 4 2" xfId="4525"/>
    <cellStyle name="Normal 3 2 3 2 2 2 2 2 5 2" xfId="4526"/>
    <cellStyle name="Normal 3 2 3 2 2 2 2 3 5" xfId="4527"/>
    <cellStyle name="Normal 3 2 3 2 2 2 2 3 2 3" xfId="4528"/>
    <cellStyle name="Normal 3 2 3 2 2 2 2 3 2 2 2" xfId="4529"/>
    <cellStyle name="Normal 3 2 3 2 2 2 2 3 3 2" xfId="4530"/>
    <cellStyle name="Normal 3 2 3 2 2 2 2 3 4 2" xfId="4531"/>
    <cellStyle name="Normal 3 2 3 2 2 2 2 4 3" xfId="4532"/>
    <cellStyle name="Normal 3 2 3 2 2 2 2 4 2 2" xfId="4533"/>
    <cellStyle name="Normal 3 2 3 2 2 2 2 5 2" xfId="4534"/>
    <cellStyle name="Normal 3 2 3 2 2 2 2 6 2" xfId="4535"/>
    <cellStyle name="Normal 3 2 3 2 2 2 3 6" xfId="4536"/>
    <cellStyle name="Normal 3 2 3 2 2 2 3 2 5" xfId="4537"/>
    <cellStyle name="Normal 3 2 3 2 2 2 3 2 2 3" xfId="4538"/>
    <cellStyle name="Normal 3 2 3 2 2 2 3 2 2 2 2" xfId="4539"/>
    <cellStyle name="Normal 3 2 3 2 2 2 3 2 3 2" xfId="4540"/>
    <cellStyle name="Normal 3 2 3 2 2 2 3 2 4 2" xfId="4541"/>
    <cellStyle name="Normal 3 2 3 2 2 2 3 3 3" xfId="4542"/>
    <cellStyle name="Normal 3 2 3 2 2 2 3 3 2 2" xfId="4543"/>
    <cellStyle name="Normal 3 2 3 2 2 2 3 4 2" xfId="4544"/>
    <cellStyle name="Normal 3 2 3 2 2 2 3 5 2" xfId="4545"/>
    <cellStyle name="Normal 3 2 3 2 2 2 4 5" xfId="4546"/>
    <cellStyle name="Normal 3 2 3 2 2 2 4 2 3" xfId="4547"/>
    <cellStyle name="Normal 3 2 3 2 2 2 4 2 2 2" xfId="4548"/>
    <cellStyle name="Normal 3 2 3 2 2 2 4 3 2" xfId="4549"/>
    <cellStyle name="Normal 3 2 3 2 2 2 4 4 2" xfId="4550"/>
    <cellStyle name="Normal 3 2 3 2 2 2 5 3" xfId="4551"/>
    <cellStyle name="Normal 3 2 3 2 2 2 5 2 2" xfId="4552"/>
    <cellStyle name="Normal 3 2 3 2 2 2 6 2" xfId="4553"/>
    <cellStyle name="Normal 3 2 3 2 2 2 7 2" xfId="4554"/>
    <cellStyle name="Normal 3 2 3 2 2 3 7" xfId="4555"/>
    <cellStyle name="Normal 3 2 3 2 2 3 2 6" xfId="4556"/>
    <cellStyle name="Normal 3 2 3 2 2 3 2 2 5" xfId="4557"/>
    <cellStyle name="Normal 3 2 3 2 2 3 2 2 2 3" xfId="4558"/>
    <cellStyle name="Normal 3 2 3 2 2 3 2 2 2 2 2" xfId="4559"/>
    <cellStyle name="Normal 3 2 3 2 2 3 2 2 3 2" xfId="4560"/>
    <cellStyle name="Normal 3 2 3 2 2 3 2 2 4 2" xfId="4561"/>
    <cellStyle name="Normal 3 2 3 2 2 3 2 3 3" xfId="4562"/>
    <cellStyle name="Normal 3 2 3 2 2 3 2 3 2 2" xfId="4563"/>
    <cellStyle name="Normal 3 2 3 2 2 3 2 4 2" xfId="4564"/>
    <cellStyle name="Normal 3 2 3 2 2 3 2 5 2" xfId="4565"/>
    <cellStyle name="Normal 3 2 3 2 2 3 3 5" xfId="4566"/>
    <cellStyle name="Normal 3 2 3 2 2 3 3 2 3" xfId="4567"/>
    <cellStyle name="Normal 3 2 3 2 2 3 3 2 2 2" xfId="4568"/>
    <cellStyle name="Normal 3 2 3 2 2 3 3 3 2" xfId="4569"/>
    <cellStyle name="Normal 3 2 3 2 2 3 3 4 2" xfId="4570"/>
    <cellStyle name="Normal 3 2 3 2 2 3 4 3" xfId="4571"/>
    <cellStyle name="Normal 3 2 3 2 2 3 4 2 2" xfId="4572"/>
    <cellStyle name="Normal 3 2 3 2 2 3 5 2" xfId="4573"/>
    <cellStyle name="Normal 3 2 3 2 2 3 6 2" xfId="4574"/>
    <cellStyle name="Normal 3 2 3 2 2 4 6" xfId="4575"/>
    <cellStyle name="Normal 3 2 3 2 2 4 2 5" xfId="4576"/>
    <cellStyle name="Normal 3 2 3 2 2 4 2 2 3" xfId="4577"/>
    <cellStyle name="Normal 3 2 3 2 2 4 2 2 2 2" xfId="4578"/>
    <cellStyle name="Normal 3 2 3 2 2 4 2 3 2" xfId="4579"/>
    <cellStyle name="Normal 3 2 3 2 2 4 2 4 2" xfId="4580"/>
    <cellStyle name="Normal 3 2 3 2 2 4 3 3" xfId="4581"/>
    <cellStyle name="Normal 3 2 3 2 2 4 3 2 2" xfId="4582"/>
    <cellStyle name="Normal 3 2 3 2 2 4 4 2" xfId="4583"/>
    <cellStyle name="Normal 3 2 3 2 2 4 5 2" xfId="4584"/>
    <cellStyle name="Normal 3 2 3 2 2 5 5" xfId="4585"/>
    <cellStyle name="Normal 3 2 3 2 2 5 2 3" xfId="4586"/>
    <cellStyle name="Normal 3 2 3 2 2 5 2 2 2" xfId="4587"/>
    <cellStyle name="Normal 3 2 3 2 2 5 3 2" xfId="4588"/>
    <cellStyle name="Normal 3 2 3 2 2 5 4 2" xfId="4589"/>
    <cellStyle name="Normal 3 2 3 2 2 6 3" xfId="4590"/>
    <cellStyle name="Normal 3 2 3 2 2 6 2 2" xfId="4591"/>
    <cellStyle name="Normal 3 2 3 2 2 7 2" xfId="4592"/>
    <cellStyle name="Normal 3 2 3 2 2 8 2" xfId="4593"/>
    <cellStyle name="Normal 3 2 3 2 3 8" xfId="4594"/>
    <cellStyle name="Normal 3 2 3 2 3 2 7" xfId="4595"/>
    <cellStyle name="Normal 3 2 3 2 3 2 2 6" xfId="4596"/>
    <cellStyle name="Normal 3 2 3 2 3 2 2 2 5" xfId="4597"/>
    <cellStyle name="Normal 3 2 3 2 3 2 2 2 2 3" xfId="4598"/>
    <cellStyle name="Normal 3 2 3 2 3 2 2 2 2 2 2" xfId="4599"/>
    <cellStyle name="Normal 3 2 3 2 3 2 2 2 3 2" xfId="4600"/>
    <cellStyle name="Normal 3 2 3 2 3 2 2 2 4 2" xfId="4601"/>
    <cellStyle name="Normal 3 2 3 2 3 2 2 3 3" xfId="4602"/>
    <cellStyle name="Normal 3 2 3 2 3 2 2 3 2 2" xfId="4603"/>
    <cellStyle name="Normal 3 2 3 2 3 2 2 4 2" xfId="4604"/>
    <cellStyle name="Normal 3 2 3 2 3 2 2 5 2" xfId="4605"/>
    <cellStyle name="Normal 3 2 3 2 3 2 3 5" xfId="4606"/>
    <cellStyle name="Normal 3 2 3 2 3 2 3 2 3" xfId="4607"/>
    <cellStyle name="Normal 3 2 3 2 3 2 3 2 2 2" xfId="4608"/>
    <cellStyle name="Normal 3 2 3 2 3 2 3 3 2" xfId="4609"/>
    <cellStyle name="Normal 3 2 3 2 3 2 3 4 2" xfId="4610"/>
    <cellStyle name="Normal 3 2 3 2 3 2 4 3" xfId="4611"/>
    <cellStyle name="Normal 3 2 3 2 3 2 4 2 2" xfId="4612"/>
    <cellStyle name="Normal 3 2 3 2 3 2 5 2" xfId="4613"/>
    <cellStyle name="Normal 3 2 3 2 3 2 6 2" xfId="4614"/>
    <cellStyle name="Normal 3 2 3 2 3 3 6" xfId="4615"/>
    <cellStyle name="Normal 3 2 3 2 3 3 2 5" xfId="4616"/>
    <cellStyle name="Normal 3 2 3 2 3 3 2 2 3" xfId="4617"/>
    <cellStyle name="Normal 3 2 3 2 3 3 2 2 2 2" xfId="4618"/>
    <cellStyle name="Normal 3 2 3 2 3 3 2 3 2" xfId="4619"/>
    <cellStyle name="Normal 3 2 3 2 3 3 2 4 2" xfId="4620"/>
    <cellStyle name="Normal 3 2 3 2 3 3 3 3" xfId="4621"/>
    <cellStyle name="Normal 3 2 3 2 3 3 3 2 2" xfId="4622"/>
    <cellStyle name="Normal 3 2 3 2 3 3 4 2" xfId="4623"/>
    <cellStyle name="Normal 3 2 3 2 3 3 5 2" xfId="4624"/>
    <cellStyle name="Normal 3 2 3 2 3 4 5" xfId="4625"/>
    <cellStyle name="Normal 3 2 3 2 3 4 2 3" xfId="4626"/>
    <cellStyle name="Normal 3 2 3 2 3 4 2 2 2" xfId="4627"/>
    <cellStyle name="Normal 3 2 3 2 3 4 3 2" xfId="4628"/>
    <cellStyle name="Normal 3 2 3 2 3 4 4 2" xfId="4629"/>
    <cellStyle name="Normal 3 2 3 2 3 5 3" xfId="4630"/>
    <cellStyle name="Normal 3 2 3 2 3 5 2 2" xfId="4631"/>
    <cellStyle name="Normal 3 2 3 2 3 6 2" xfId="4632"/>
    <cellStyle name="Normal 3 2 3 2 3 7 2" xfId="4633"/>
    <cellStyle name="Normal 3 2 3 2 4 7" xfId="4634"/>
    <cellStyle name="Normal 3 2 3 2 4 2 6" xfId="4635"/>
    <cellStyle name="Normal 3 2 3 2 4 2 2 5" xfId="4636"/>
    <cellStyle name="Normal 3 2 3 2 4 2 2 2 3" xfId="4637"/>
    <cellStyle name="Normal 3 2 3 2 4 2 2 2 2 2" xfId="4638"/>
    <cellStyle name="Normal 3 2 3 2 4 2 2 3 2" xfId="4639"/>
    <cellStyle name="Normal 3 2 3 2 4 2 2 4 2" xfId="4640"/>
    <cellStyle name="Normal 3 2 3 2 4 2 3 3" xfId="4641"/>
    <cellStyle name="Normal 3 2 3 2 4 2 3 2 2" xfId="4642"/>
    <cellStyle name="Normal 3 2 3 2 4 2 4 2" xfId="4643"/>
    <cellStyle name="Normal 3 2 3 2 4 2 5 2" xfId="4644"/>
    <cellStyle name="Normal 3 2 3 2 4 3 5" xfId="4645"/>
    <cellStyle name="Normal 3 2 3 2 4 3 2 3" xfId="4646"/>
    <cellStyle name="Normal 3 2 3 2 4 3 2 2 2" xfId="4647"/>
    <cellStyle name="Normal 3 2 3 2 4 3 3 2" xfId="4648"/>
    <cellStyle name="Normal 3 2 3 2 4 3 4 2" xfId="4649"/>
    <cellStyle name="Normal 3 2 3 2 4 4 3" xfId="4650"/>
    <cellStyle name="Normal 3 2 3 2 4 4 2 2" xfId="4651"/>
    <cellStyle name="Normal 3 2 3 2 4 5 2" xfId="4652"/>
    <cellStyle name="Normal 3 2 3 2 4 6 2" xfId="4653"/>
    <cellStyle name="Normal 3 2 3 2 5 7" xfId="4654"/>
    <cellStyle name="Normal 3 2 3 2 5 2 6" xfId="4655"/>
    <cellStyle name="Normal 3 2 3 2 5 2 2 5" xfId="4656"/>
    <cellStyle name="Normal 3 2 3 2 5 2 2 2 3" xfId="4657"/>
    <cellStyle name="Normal 3 2 3 2 5 2 2 2 2 2" xfId="4658"/>
    <cellStyle name="Normal 3 2 3 2 5 2 2 3 2" xfId="4659"/>
    <cellStyle name="Normal 3 2 3 2 5 2 2 4 2" xfId="4660"/>
    <cellStyle name="Normal 3 2 3 2 5 2 3 3" xfId="4661"/>
    <cellStyle name="Normal 3 2 3 2 5 2 3 2 2" xfId="4662"/>
    <cellStyle name="Normal 3 2 3 2 5 2 4 2" xfId="4663"/>
    <cellStyle name="Normal 3 2 3 2 5 2 5 2" xfId="4664"/>
    <cellStyle name="Normal 3 2 3 2 5 3 5" xfId="4665"/>
    <cellStyle name="Normal 3 2 3 2 5 3 2 3" xfId="4666"/>
    <cellStyle name="Normal 3 2 3 2 5 3 2 2 2" xfId="4667"/>
    <cellStyle name="Normal 3 2 3 2 5 3 3 2" xfId="4668"/>
    <cellStyle name="Normal 3 2 3 2 5 3 4 2" xfId="4669"/>
    <cellStyle name="Normal 3 2 3 2 5 4 3" xfId="4670"/>
    <cellStyle name="Normal 3 2 3 2 5 4 2 2" xfId="4671"/>
    <cellStyle name="Normal 3 2 3 2 5 5 2" xfId="4672"/>
    <cellStyle name="Normal 3 2 3 2 5 6 2" xfId="4673"/>
    <cellStyle name="Normal 3 2 3 2 6 6" xfId="4674"/>
    <cellStyle name="Normal 3 2 3 2 6 2 5" xfId="4675"/>
    <cellStyle name="Normal 3 2 3 2 6 2 2 3" xfId="4676"/>
    <cellStyle name="Normal 3 2 3 2 6 2 2 2 2" xfId="4677"/>
    <cellStyle name="Normal 3 2 3 2 6 2 3 2" xfId="4678"/>
    <cellStyle name="Normal 3 2 3 2 6 2 4 2" xfId="4679"/>
    <cellStyle name="Normal 3 2 3 2 6 3 3" xfId="4680"/>
    <cellStyle name="Normal 3 2 3 2 6 3 2 2" xfId="4681"/>
    <cellStyle name="Normal 3 2 3 2 6 4 2" xfId="4682"/>
    <cellStyle name="Normal 3 2 3 2 6 5 2" xfId="4683"/>
    <cellStyle name="Normal 3 2 3 2 7 5" xfId="4684"/>
    <cellStyle name="Normal 3 2 3 2 7 2 3" xfId="4685"/>
    <cellStyle name="Normal 3 2 3 2 7 2 2 2" xfId="4686"/>
    <cellStyle name="Normal 3 2 3 2 7 3 2" xfId="4687"/>
    <cellStyle name="Normal 3 2 3 2 7 4 2" xfId="4688"/>
    <cellStyle name="Normal 3 2 3 2 8 3" xfId="4689"/>
    <cellStyle name="Normal 3 2 3 2 8 2 2" xfId="4690"/>
    <cellStyle name="Normal 3 2 3 2 9 2" xfId="4691"/>
    <cellStyle name="Normal 3 2 3 3 9" xfId="4692"/>
    <cellStyle name="Normal 3 2 3 3 2 8" xfId="4693"/>
    <cellStyle name="Normal 3 2 3 3 2 2 7" xfId="4694"/>
    <cellStyle name="Normal 3 2 3 3 2 2 2 6" xfId="4695"/>
    <cellStyle name="Normal 3 2 3 3 2 2 2 2 5" xfId="4696"/>
    <cellStyle name="Normal 3 2 3 3 2 2 2 2 2 3" xfId="4697"/>
    <cellStyle name="Normal 3 2 3 3 2 2 2 2 2 2 2" xfId="4698"/>
    <cellStyle name="Normal 3 2 3 3 2 2 2 2 3 2" xfId="4699"/>
    <cellStyle name="Normal 3 2 3 3 2 2 2 2 4 2" xfId="4700"/>
    <cellStyle name="Normal 3 2 3 3 2 2 2 3 3" xfId="4701"/>
    <cellStyle name="Normal 3 2 3 3 2 2 2 3 2 2" xfId="4702"/>
    <cellStyle name="Normal 3 2 3 3 2 2 2 4 2" xfId="4703"/>
    <cellStyle name="Normal 3 2 3 3 2 2 2 5 2" xfId="4704"/>
    <cellStyle name="Normal 3 2 3 3 2 2 3 5" xfId="4705"/>
    <cellStyle name="Normal 3 2 3 3 2 2 3 2 3" xfId="4706"/>
    <cellStyle name="Normal 3 2 3 3 2 2 3 2 2 2" xfId="4707"/>
    <cellStyle name="Normal 3 2 3 3 2 2 3 3 2" xfId="4708"/>
    <cellStyle name="Normal 3 2 3 3 2 2 3 4 2" xfId="4709"/>
    <cellStyle name="Normal 3 2 3 3 2 2 4 3" xfId="4710"/>
    <cellStyle name="Normal 3 2 3 3 2 2 4 2 2" xfId="4711"/>
    <cellStyle name="Normal 3 2 3 3 2 2 5 2" xfId="4712"/>
    <cellStyle name="Normal 3 2 3 3 2 2 6 2" xfId="4713"/>
    <cellStyle name="Normal 3 2 3 3 2 3 6" xfId="4714"/>
    <cellStyle name="Normal 3 2 3 3 2 3 2 5" xfId="4715"/>
    <cellStyle name="Normal 3 2 3 3 2 3 2 2 3" xfId="4716"/>
    <cellStyle name="Normal 3 2 3 3 2 3 2 2 2 2" xfId="4717"/>
    <cellStyle name="Normal 3 2 3 3 2 3 2 3 2" xfId="4718"/>
    <cellStyle name="Normal 3 2 3 3 2 3 2 4 2" xfId="4719"/>
    <cellStyle name="Normal 3 2 3 3 2 3 3 3" xfId="4720"/>
    <cellStyle name="Normal 3 2 3 3 2 3 3 2 2" xfId="4721"/>
    <cellStyle name="Normal 3 2 3 3 2 3 4 2" xfId="4722"/>
    <cellStyle name="Normal 3 2 3 3 2 3 5 2" xfId="4723"/>
    <cellStyle name="Normal 3 2 3 3 2 4 5" xfId="4724"/>
    <cellStyle name="Normal 3 2 3 3 2 4 2 3" xfId="4725"/>
    <cellStyle name="Normal 3 2 3 3 2 4 2 2 2" xfId="4726"/>
    <cellStyle name="Normal 3 2 3 3 2 4 3 2" xfId="4727"/>
    <cellStyle name="Normal 3 2 3 3 2 4 4 2" xfId="4728"/>
    <cellStyle name="Normal 3 2 3 3 2 5 3" xfId="4729"/>
    <cellStyle name="Normal 3 2 3 3 2 5 2 2" xfId="4730"/>
    <cellStyle name="Normal 3 2 3 3 2 6 2" xfId="4731"/>
    <cellStyle name="Normal 3 2 3 3 2 7 2" xfId="4732"/>
    <cellStyle name="Normal 3 2 3 3 3 7" xfId="4733"/>
    <cellStyle name="Normal 3 2 3 3 3 2 6" xfId="4734"/>
    <cellStyle name="Normal 3 2 3 3 3 2 2 5" xfId="4735"/>
    <cellStyle name="Normal 3 2 3 3 3 2 2 2 3" xfId="4736"/>
    <cellStyle name="Normal 3 2 3 3 3 2 2 2 2 2" xfId="4737"/>
    <cellStyle name="Normal 3 2 3 3 3 2 2 3 2" xfId="4738"/>
    <cellStyle name="Normal 3 2 3 3 3 2 2 4 2" xfId="4739"/>
    <cellStyle name="Normal 3 2 3 3 3 2 3 3" xfId="4740"/>
    <cellStyle name="Normal 3 2 3 3 3 2 3 2 2" xfId="4741"/>
    <cellStyle name="Normal 3 2 3 3 3 2 4 2" xfId="4742"/>
    <cellStyle name="Normal 3 2 3 3 3 2 5 2" xfId="4743"/>
    <cellStyle name="Normal 3 2 3 3 3 3 5" xfId="4744"/>
    <cellStyle name="Normal 3 2 3 3 3 3 2 3" xfId="4745"/>
    <cellStyle name="Normal 3 2 3 3 3 3 2 2 2" xfId="4746"/>
    <cellStyle name="Normal 3 2 3 3 3 3 3 2" xfId="4747"/>
    <cellStyle name="Normal 3 2 3 3 3 3 4 2" xfId="4748"/>
    <cellStyle name="Normal 3 2 3 3 3 4 3" xfId="4749"/>
    <cellStyle name="Normal 3 2 3 3 3 4 2 2" xfId="4750"/>
    <cellStyle name="Normal 3 2 3 3 3 5 2" xfId="4751"/>
    <cellStyle name="Normal 3 2 3 3 3 6 2" xfId="4752"/>
    <cellStyle name="Normal 3 2 3 3 4 6" xfId="4753"/>
    <cellStyle name="Normal 3 2 3 3 4 2 5" xfId="4754"/>
    <cellStyle name="Normal 3 2 3 3 4 2 2 3" xfId="4755"/>
    <cellStyle name="Normal 3 2 3 3 4 2 2 2 2" xfId="4756"/>
    <cellStyle name="Normal 3 2 3 3 4 2 3 2" xfId="4757"/>
    <cellStyle name="Normal 3 2 3 3 4 2 4 2" xfId="4758"/>
    <cellStyle name="Normal 3 2 3 3 4 3 3" xfId="4759"/>
    <cellStyle name="Normal 3 2 3 3 4 3 2 2" xfId="4760"/>
    <cellStyle name="Normal 3 2 3 3 4 4 2" xfId="4761"/>
    <cellStyle name="Normal 3 2 3 3 4 5 2" xfId="4762"/>
    <cellStyle name="Normal 3 2 3 3 5 5" xfId="4763"/>
    <cellStyle name="Normal 3 2 3 3 5 2 3" xfId="4764"/>
    <cellStyle name="Normal 3 2 3 3 5 2 2 2" xfId="4765"/>
    <cellStyle name="Normal 3 2 3 3 5 3 2" xfId="4766"/>
    <cellStyle name="Normal 3 2 3 3 5 4 2" xfId="4767"/>
    <cellStyle name="Normal 3 2 3 3 6 3" xfId="4768"/>
    <cellStyle name="Normal 3 2 3 3 6 2 2" xfId="4769"/>
    <cellStyle name="Normal 3 2 3 3 7 2" xfId="4770"/>
    <cellStyle name="Normal 3 2 3 3 8 2" xfId="4771"/>
    <cellStyle name="Normal 3 2 3 4 8" xfId="4772"/>
    <cellStyle name="Normal 3 2 3 4 2 7" xfId="4773"/>
    <cellStyle name="Normal 3 2 3 4 2 2 6" xfId="4774"/>
    <cellStyle name="Normal 3 2 3 4 2 2 2 5" xfId="4775"/>
    <cellStyle name="Normal 3 2 3 4 2 2 2 2 3" xfId="4776"/>
    <cellStyle name="Normal 3 2 3 4 2 2 2 2 2 2" xfId="4777"/>
    <cellStyle name="Normal 3 2 3 4 2 2 2 3 2" xfId="4778"/>
    <cellStyle name="Normal 3 2 3 4 2 2 2 4 2" xfId="4779"/>
    <cellStyle name="Normal 3 2 3 4 2 2 3 3" xfId="4780"/>
    <cellStyle name="Normal 3 2 3 4 2 2 3 2 2" xfId="4781"/>
    <cellStyle name="Normal 3 2 3 4 2 2 4 2" xfId="4782"/>
    <cellStyle name="Normal 3 2 3 4 2 2 5 2" xfId="4783"/>
    <cellStyle name="Normal 3 2 3 4 2 3 5" xfId="4784"/>
    <cellStyle name="Normal 3 2 3 4 2 3 2 3" xfId="4785"/>
    <cellStyle name="Normal 3 2 3 4 2 3 2 2 2" xfId="4786"/>
    <cellStyle name="Normal 3 2 3 4 2 3 3 2" xfId="4787"/>
    <cellStyle name="Normal 3 2 3 4 2 3 4 2" xfId="4788"/>
    <cellStyle name="Normal 3 2 3 4 2 4 3" xfId="4789"/>
    <cellStyle name="Normal 3 2 3 4 2 4 2 2" xfId="4790"/>
    <cellStyle name="Normal 3 2 3 4 2 5 2" xfId="4791"/>
    <cellStyle name="Normal 3 2 3 4 2 6 2" xfId="4792"/>
    <cellStyle name="Normal 3 2 3 4 3 6" xfId="4793"/>
    <cellStyle name="Normal 3 2 3 4 3 2 5" xfId="4794"/>
    <cellStyle name="Normal 3 2 3 4 3 2 2 3" xfId="4795"/>
    <cellStyle name="Normal 3 2 3 4 3 2 2 2 2" xfId="4796"/>
    <cellStyle name="Normal 3 2 3 4 3 2 3 2" xfId="4797"/>
    <cellStyle name="Normal 3 2 3 4 3 2 4 2" xfId="4798"/>
    <cellStyle name="Normal 3 2 3 4 3 3 3" xfId="4799"/>
    <cellStyle name="Normal 3 2 3 4 3 3 2 2" xfId="4800"/>
    <cellStyle name="Normal 3 2 3 4 3 4 2" xfId="4801"/>
    <cellStyle name="Normal 3 2 3 4 3 5 2" xfId="4802"/>
    <cellStyle name="Normal 3 2 3 4 4 5" xfId="4803"/>
    <cellStyle name="Normal 3 2 3 4 4 2 3" xfId="4804"/>
    <cellStyle name="Normal 3 2 3 4 4 2 2 2" xfId="4805"/>
    <cellStyle name="Normal 3 2 3 4 4 3 2" xfId="4806"/>
    <cellStyle name="Normal 3 2 3 4 4 4 2" xfId="4807"/>
    <cellStyle name="Normal 3 2 3 4 5 3" xfId="4808"/>
    <cellStyle name="Normal 3 2 3 4 5 2 2" xfId="4809"/>
    <cellStyle name="Normal 3 2 3 4 6 2" xfId="4810"/>
    <cellStyle name="Normal 3 2 3 4 7 2" xfId="4811"/>
    <cellStyle name="Normal 3 2 3 5 7" xfId="4812"/>
    <cellStyle name="Normal 3 2 3 5 2 6" xfId="4813"/>
    <cellStyle name="Normal 3 2 3 5 2 2 5" xfId="4814"/>
    <cellStyle name="Normal 3 2 3 5 2 2 2 3" xfId="4815"/>
    <cellStyle name="Normal 3 2 3 5 2 2 2 2 2" xfId="4816"/>
    <cellStyle name="Normal 3 2 3 5 2 2 3 2" xfId="4817"/>
    <cellStyle name="Normal 3 2 3 5 2 2 4 2" xfId="4818"/>
    <cellStyle name="Normal 3 2 3 5 2 3 3" xfId="4819"/>
    <cellStyle name="Normal 3 2 3 5 2 3 2 2" xfId="4820"/>
    <cellStyle name="Normal 3 2 3 5 2 4 2" xfId="4821"/>
    <cellStyle name="Normal 3 2 3 5 2 5 2" xfId="4822"/>
    <cellStyle name="Normal 3 2 3 5 3 5" xfId="4823"/>
    <cellStyle name="Normal 3 2 3 5 3 2 3" xfId="4824"/>
    <cellStyle name="Normal 3 2 3 5 3 2 2 2" xfId="4825"/>
    <cellStyle name="Normal 3 2 3 5 3 3 2" xfId="4826"/>
    <cellStyle name="Normal 3 2 3 5 3 4 2" xfId="4827"/>
    <cellStyle name="Normal 3 2 3 5 4 3" xfId="4828"/>
    <cellStyle name="Normal 3 2 3 5 4 2 2" xfId="4829"/>
    <cellStyle name="Normal 3 2 3 5 5 2" xfId="4830"/>
    <cellStyle name="Normal 3 2 3 5 6 2" xfId="4831"/>
    <cellStyle name="Normal 3 2 3 6 7" xfId="4832"/>
    <cellStyle name="Normal 3 2 3 6 2 6" xfId="4833"/>
    <cellStyle name="Normal 3 2 3 6 2 2 5" xfId="4834"/>
    <cellStyle name="Normal 3 2 3 6 2 2 2 3" xfId="4835"/>
    <cellStyle name="Normal 3 2 3 6 2 2 2 2 2" xfId="4836"/>
    <cellStyle name="Normal 3 2 3 6 2 2 3 2" xfId="4837"/>
    <cellStyle name="Normal 3 2 3 6 2 2 4 2" xfId="4838"/>
    <cellStyle name="Normal 3 2 3 6 2 3 3" xfId="4839"/>
    <cellStyle name="Normal 3 2 3 6 2 3 2 2" xfId="4840"/>
    <cellStyle name="Normal 3 2 3 6 2 4 2" xfId="4841"/>
    <cellStyle name="Normal 3 2 3 6 2 5 2" xfId="4842"/>
    <cellStyle name="Normal 3 2 3 6 3 5" xfId="4843"/>
    <cellStyle name="Normal 3 2 3 6 3 2 3" xfId="4844"/>
    <cellStyle name="Normal 3 2 3 6 3 2 2 2" xfId="4845"/>
    <cellStyle name="Normal 3 2 3 6 3 3 2" xfId="4846"/>
    <cellStyle name="Normal 3 2 3 6 3 4 2" xfId="4847"/>
    <cellStyle name="Normal 3 2 3 6 4 3" xfId="4848"/>
    <cellStyle name="Normal 3 2 3 6 4 2 2" xfId="4849"/>
    <cellStyle name="Normal 3 2 3 6 5 2" xfId="4850"/>
    <cellStyle name="Normal 3 2 3 6 6 2" xfId="4851"/>
    <cellStyle name="Normal 3 2 3 7 6" xfId="4852"/>
    <cellStyle name="Normal 3 2 3 7 2 5" xfId="4853"/>
    <cellStyle name="Normal 3 2 3 7 2 2 3" xfId="4854"/>
    <cellStyle name="Normal 3 2 3 7 2 2 2 2" xfId="4855"/>
    <cellStyle name="Normal 3 2 3 7 2 3 2" xfId="4856"/>
    <cellStyle name="Normal 3 2 3 7 2 4 2" xfId="4857"/>
    <cellStyle name="Normal 3 2 3 7 3 3" xfId="4858"/>
    <cellStyle name="Normal 3 2 3 7 3 2 2" xfId="4859"/>
    <cellStyle name="Normal 3 2 3 7 4 2" xfId="4860"/>
    <cellStyle name="Normal 3 2 3 7 5 2" xfId="4861"/>
    <cellStyle name="Normal 3 2 3 8 5" xfId="4862"/>
    <cellStyle name="Normal 3 2 3 8 2 3" xfId="4863"/>
    <cellStyle name="Normal 3 2 3 8 2 2 2" xfId="4864"/>
    <cellStyle name="Normal 3 2 3 8 3 2" xfId="4865"/>
    <cellStyle name="Normal 3 2 3 8 4 2" xfId="4866"/>
    <cellStyle name="Normal 3 2 3 9 3" xfId="4867"/>
    <cellStyle name="Normal 3 2 3 9 2 2" xfId="4868"/>
    <cellStyle name="Normal 3 2 4 11" xfId="4869"/>
    <cellStyle name="Normal 3 2 4 10 2" xfId="4870"/>
    <cellStyle name="Normal 3 2 4 2 9" xfId="4871"/>
    <cellStyle name="Normal 3 2 4 2 2 8" xfId="4872"/>
    <cellStyle name="Normal 3 2 4 2 2 2 7" xfId="4873"/>
    <cellStyle name="Normal 3 2 4 2 2 2 2 6" xfId="4874"/>
    <cellStyle name="Normal 3 2 4 2 2 2 2 2 5" xfId="4875"/>
    <cellStyle name="Normal 3 2 4 2 2 2 2 2 2 3" xfId="4876"/>
    <cellStyle name="Normal 3 2 4 2 2 2 2 2 2 2 2" xfId="4877"/>
    <cellStyle name="Normal 3 2 4 2 2 2 2 2 3 2" xfId="4878"/>
    <cellStyle name="Normal 3 2 4 2 2 2 2 2 4 2" xfId="4879"/>
    <cellStyle name="Normal 3 2 4 2 2 2 2 3 3" xfId="4880"/>
    <cellStyle name="Normal 3 2 4 2 2 2 2 3 2 2" xfId="4881"/>
    <cellStyle name="Normal 3 2 4 2 2 2 2 4 2" xfId="4882"/>
    <cellStyle name="Normal 3 2 4 2 2 2 2 5 2" xfId="4883"/>
    <cellStyle name="Normal 3 2 4 2 2 2 3 5" xfId="4884"/>
    <cellStyle name="Normal 3 2 4 2 2 2 3 2 3" xfId="4885"/>
    <cellStyle name="Normal 3 2 4 2 2 2 3 2 2 2" xfId="4886"/>
    <cellStyle name="Normal 3 2 4 2 2 2 3 3 2" xfId="4887"/>
    <cellStyle name="Normal 3 2 4 2 2 2 3 4 2" xfId="4888"/>
    <cellStyle name="Normal 3 2 4 2 2 2 4 3" xfId="4889"/>
    <cellStyle name="Normal 3 2 4 2 2 2 4 2 2" xfId="4890"/>
    <cellStyle name="Normal 3 2 4 2 2 2 5 2" xfId="4891"/>
    <cellStyle name="Normal 3 2 4 2 2 2 6 2" xfId="4892"/>
    <cellStyle name="Normal 3 2 4 2 2 3 6" xfId="4893"/>
    <cellStyle name="Normal 3 2 4 2 2 3 2 5" xfId="4894"/>
    <cellStyle name="Normal 3 2 4 2 2 3 2 2 3" xfId="4895"/>
    <cellStyle name="Normal 3 2 4 2 2 3 2 2 2 2" xfId="4896"/>
    <cellStyle name="Normal 3 2 4 2 2 3 2 3 2" xfId="4897"/>
    <cellStyle name="Normal 3 2 4 2 2 3 2 4 2" xfId="4898"/>
    <cellStyle name="Normal 3 2 4 2 2 3 3 3" xfId="4899"/>
    <cellStyle name="Normal 3 2 4 2 2 3 3 2 2" xfId="4900"/>
    <cellStyle name="Normal 3 2 4 2 2 3 4 2" xfId="4901"/>
    <cellStyle name="Normal 3 2 4 2 2 3 5 2" xfId="4902"/>
    <cellStyle name="Normal 3 2 4 2 2 4 5" xfId="4903"/>
    <cellStyle name="Normal 3 2 4 2 2 4 2 3" xfId="4904"/>
    <cellStyle name="Normal 3 2 4 2 2 4 2 2 2" xfId="4905"/>
    <cellStyle name="Normal 3 2 4 2 2 4 3 2" xfId="4906"/>
    <cellStyle name="Normal 3 2 4 2 2 4 4 2" xfId="4907"/>
    <cellStyle name="Normal 3 2 4 2 2 5 3" xfId="4908"/>
    <cellStyle name="Normal 3 2 4 2 2 5 2 2" xfId="4909"/>
    <cellStyle name="Normal 3 2 4 2 2 6 2" xfId="4910"/>
    <cellStyle name="Normal 3 2 4 2 2 7 2" xfId="4911"/>
    <cellStyle name="Normal 3 2 4 2 3 7" xfId="4912"/>
    <cellStyle name="Normal 3 2 4 2 3 2 6" xfId="4913"/>
    <cellStyle name="Normal 3 2 4 2 3 2 2 5" xfId="4914"/>
    <cellStyle name="Normal 3 2 4 2 3 2 2 2 3" xfId="4915"/>
    <cellStyle name="Normal 3 2 4 2 3 2 2 2 2 2" xfId="4916"/>
    <cellStyle name="Normal 3 2 4 2 3 2 2 3 2" xfId="4917"/>
    <cellStyle name="Normal 3 2 4 2 3 2 2 4 2" xfId="4918"/>
    <cellStyle name="Normal 3 2 4 2 3 2 3 3" xfId="4919"/>
    <cellStyle name="Normal 3 2 4 2 3 2 3 2 2" xfId="4920"/>
    <cellStyle name="Normal 3 2 4 2 3 2 4 2" xfId="4921"/>
    <cellStyle name="Normal 3 2 4 2 3 2 5 2" xfId="4922"/>
    <cellStyle name="Normal 3 2 4 2 3 3 5" xfId="4923"/>
    <cellStyle name="Normal 3 2 4 2 3 3 2 3" xfId="4924"/>
    <cellStyle name="Normal 3 2 4 2 3 3 2 2 2" xfId="4925"/>
    <cellStyle name="Normal 3 2 4 2 3 3 3 2" xfId="4926"/>
    <cellStyle name="Normal 3 2 4 2 3 3 4 2" xfId="4927"/>
    <cellStyle name="Normal 3 2 4 2 3 4 3" xfId="4928"/>
    <cellStyle name="Normal 3 2 4 2 3 4 2 2" xfId="4929"/>
    <cellStyle name="Normal 3 2 4 2 3 5 2" xfId="4930"/>
    <cellStyle name="Normal 3 2 4 2 3 6 2" xfId="4931"/>
    <cellStyle name="Normal 3 2 4 2 4 6" xfId="4932"/>
    <cellStyle name="Normal 3 2 4 2 4 2 5" xfId="4933"/>
    <cellStyle name="Normal 3 2 4 2 4 2 2 3" xfId="4934"/>
    <cellStyle name="Normal 3 2 4 2 4 2 2 2 2" xfId="4935"/>
    <cellStyle name="Normal 3 2 4 2 4 2 3 2" xfId="4936"/>
    <cellStyle name="Normal 3 2 4 2 4 2 4 2" xfId="4937"/>
    <cellStyle name="Normal 3 2 4 2 4 3 3" xfId="4938"/>
    <cellStyle name="Normal 3 2 4 2 4 3 2 2" xfId="4939"/>
    <cellStyle name="Normal 3 2 4 2 4 4 2" xfId="4940"/>
    <cellStyle name="Normal 3 2 4 2 4 5 2" xfId="4941"/>
    <cellStyle name="Normal 3 2 4 2 5 5" xfId="4942"/>
    <cellStyle name="Normal 3 2 4 2 5 2 3" xfId="4943"/>
    <cellStyle name="Normal 3 2 4 2 5 2 2 2" xfId="4944"/>
    <cellStyle name="Normal 3 2 4 2 5 3 2" xfId="4945"/>
    <cellStyle name="Normal 3 2 4 2 5 4 2" xfId="4946"/>
    <cellStyle name="Normal 3 2 4 2 6 3" xfId="4947"/>
    <cellStyle name="Normal 3 2 4 2 6 2 2" xfId="4948"/>
    <cellStyle name="Normal 3 2 4 2 7 2" xfId="4949"/>
    <cellStyle name="Normal 3 2 4 2 8 2" xfId="4950"/>
    <cellStyle name="Normal 3 2 4 3 8" xfId="4951"/>
    <cellStyle name="Normal 3 2 4 3 2 7" xfId="4952"/>
    <cellStyle name="Normal 3 2 4 3 2 2 6" xfId="4953"/>
    <cellStyle name="Normal 3 2 4 3 2 2 2 5" xfId="4954"/>
    <cellStyle name="Normal 3 2 4 3 2 2 2 2 3" xfId="4955"/>
    <cellStyle name="Normal 3 2 4 3 2 2 2 2 2 2" xfId="4956"/>
    <cellStyle name="Normal 3 2 4 3 2 2 2 3 2" xfId="4957"/>
    <cellStyle name="Normal 3 2 4 3 2 2 2 4 2" xfId="4958"/>
    <cellStyle name="Normal 3 2 4 3 2 2 3 3" xfId="4959"/>
    <cellStyle name="Normal 3 2 4 3 2 2 3 2 2" xfId="4960"/>
    <cellStyle name="Normal 3 2 4 3 2 2 4 2" xfId="4961"/>
    <cellStyle name="Normal 3 2 4 3 2 2 5 2" xfId="4962"/>
    <cellStyle name="Normal 3 2 4 3 2 3 5" xfId="4963"/>
    <cellStyle name="Normal 3 2 4 3 2 3 2 3" xfId="4964"/>
    <cellStyle name="Normal 3 2 4 3 2 3 2 2 2" xfId="4965"/>
    <cellStyle name="Normal 3 2 4 3 2 3 3 2" xfId="4966"/>
    <cellStyle name="Normal 3 2 4 3 2 3 4 2" xfId="4967"/>
    <cellStyle name="Normal 3 2 4 3 2 4 3" xfId="4968"/>
    <cellStyle name="Normal 3 2 4 3 2 4 2 2" xfId="4969"/>
    <cellStyle name="Normal 3 2 4 3 2 5 2" xfId="4970"/>
    <cellStyle name="Normal 3 2 4 3 2 6 2" xfId="4971"/>
    <cellStyle name="Normal 3 2 4 3 3 6" xfId="4972"/>
    <cellStyle name="Normal 3 2 4 3 3 2 5" xfId="4973"/>
    <cellStyle name="Normal 3 2 4 3 3 2 2 3" xfId="4974"/>
    <cellStyle name="Normal 3 2 4 3 3 2 2 2 2" xfId="4975"/>
    <cellStyle name="Normal 3 2 4 3 3 2 3 2" xfId="4976"/>
    <cellStyle name="Normal 3 2 4 3 3 2 4 2" xfId="4977"/>
    <cellStyle name="Normal 3 2 4 3 3 3 3" xfId="4978"/>
    <cellStyle name="Normal 3 2 4 3 3 3 2 2" xfId="4979"/>
    <cellStyle name="Normal 3 2 4 3 3 4 2" xfId="4980"/>
    <cellStyle name="Normal 3 2 4 3 3 5 2" xfId="4981"/>
    <cellStyle name="Normal 3 2 4 3 4 5" xfId="4982"/>
    <cellStyle name="Normal 3 2 4 3 4 2 3" xfId="4983"/>
    <cellStyle name="Normal 3 2 4 3 4 2 2 2" xfId="4984"/>
    <cellStyle name="Normal 3 2 4 3 4 3 2" xfId="4985"/>
    <cellStyle name="Normal 3 2 4 3 4 4 2" xfId="4986"/>
    <cellStyle name="Normal 3 2 4 3 5 3" xfId="4987"/>
    <cellStyle name="Normal 3 2 4 3 5 2 2" xfId="4988"/>
    <cellStyle name="Normal 3 2 4 3 6 2" xfId="4989"/>
    <cellStyle name="Normal 3 2 4 3 7 2" xfId="4990"/>
    <cellStyle name="Normal 3 2 4 4 7" xfId="4991"/>
    <cellStyle name="Normal 3 2 4 4 2 6" xfId="4992"/>
    <cellStyle name="Normal 3 2 4 4 2 2 5" xfId="4993"/>
    <cellStyle name="Normal 3 2 4 4 2 2 2 3" xfId="4994"/>
    <cellStyle name="Normal 3 2 4 4 2 2 2 2 2" xfId="4995"/>
    <cellStyle name="Normal 3 2 4 4 2 2 3 2" xfId="4996"/>
    <cellStyle name="Normal 3 2 4 4 2 2 4 2" xfId="4997"/>
    <cellStyle name="Normal 3 2 4 4 2 3 3" xfId="4998"/>
    <cellStyle name="Normal 3 2 4 4 2 3 2 2" xfId="4999"/>
    <cellStyle name="Normal 3 2 4 4 2 4 2" xfId="5000"/>
    <cellStyle name="Normal 3 2 4 4 2 5 2" xfId="5001"/>
    <cellStyle name="Normal 3 2 4 4 3 5" xfId="5002"/>
    <cellStyle name="Normal 3 2 4 4 3 2 3" xfId="5003"/>
    <cellStyle name="Normal 3 2 4 4 3 2 2 2" xfId="5004"/>
    <cellStyle name="Normal 3 2 4 4 3 3 2" xfId="5005"/>
    <cellStyle name="Normal 3 2 4 4 3 4 2" xfId="5006"/>
    <cellStyle name="Normal 3 2 4 4 4 3" xfId="5007"/>
    <cellStyle name="Normal 3 2 4 4 4 2 2" xfId="5008"/>
    <cellStyle name="Normal 3 2 4 4 5 2" xfId="5009"/>
    <cellStyle name="Normal 3 2 4 4 6 2" xfId="5010"/>
    <cellStyle name="Normal 3 2 4 5 7" xfId="5011"/>
    <cellStyle name="Normal 3 2 4 5 2 6" xfId="5012"/>
    <cellStyle name="Normal 3 2 4 5 2 2 5" xfId="5013"/>
    <cellStyle name="Normal 3 2 4 5 2 2 2 3" xfId="5014"/>
    <cellStyle name="Normal 3 2 4 5 2 2 2 2 2" xfId="5015"/>
    <cellStyle name="Normal 3 2 4 5 2 2 3 2" xfId="5016"/>
    <cellStyle name="Normal 3 2 4 5 2 2 4 2" xfId="5017"/>
    <cellStyle name="Normal 3 2 4 5 2 3 3" xfId="5018"/>
    <cellStyle name="Normal 3 2 4 5 2 3 2 2" xfId="5019"/>
    <cellStyle name="Normal 3 2 4 5 2 4 2" xfId="5020"/>
    <cellStyle name="Normal 3 2 4 5 2 5 2" xfId="5021"/>
    <cellStyle name="Normal 3 2 4 5 3 5" xfId="5022"/>
    <cellStyle name="Normal 3 2 4 5 3 2 3" xfId="5023"/>
    <cellStyle name="Normal 3 2 4 5 3 2 2 2" xfId="5024"/>
    <cellStyle name="Normal 3 2 4 5 3 3 2" xfId="5025"/>
    <cellStyle name="Normal 3 2 4 5 3 4 2" xfId="5026"/>
    <cellStyle name="Normal 3 2 4 5 4 3" xfId="5027"/>
    <cellStyle name="Normal 3 2 4 5 4 2 2" xfId="5028"/>
    <cellStyle name="Normal 3 2 4 5 5 2" xfId="5029"/>
    <cellStyle name="Normal 3 2 4 5 6 2" xfId="5030"/>
    <cellStyle name="Normal 3 2 4 6 6" xfId="5031"/>
    <cellStyle name="Normal 3 2 4 6 2 5" xfId="5032"/>
    <cellStyle name="Normal 3 2 4 6 2 2 3" xfId="5033"/>
    <cellStyle name="Normal 3 2 4 6 2 2 2 2" xfId="5034"/>
    <cellStyle name="Normal 3 2 4 6 2 3 2" xfId="5035"/>
    <cellStyle name="Normal 3 2 4 6 2 4 2" xfId="5036"/>
    <cellStyle name="Normal 3 2 4 6 3 3" xfId="5037"/>
    <cellStyle name="Normal 3 2 4 6 3 2 2" xfId="5038"/>
    <cellStyle name="Normal 3 2 4 6 4 2" xfId="5039"/>
    <cellStyle name="Normal 3 2 4 6 5 2" xfId="5040"/>
    <cellStyle name="Normal 3 2 4 7 5" xfId="5041"/>
    <cellStyle name="Normal 3 2 4 7 2 3" xfId="5042"/>
    <cellStyle name="Normal 3 2 4 7 2 2 2" xfId="5043"/>
    <cellStyle name="Normal 3 2 4 7 3 2" xfId="5044"/>
    <cellStyle name="Normal 3 2 4 7 4 2" xfId="5045"/>
    <cellStyle name="Normal 3 2 4 8 3" xfId="5046"/>
    <cellStyle name="Normal 3 2 4 8 2 2" xfId="5047"/>
    <cellStyle name="Normal 3 2 4 9 2" xfId="5048"/>
    <cellStyle name="Normal 3 2 5 9" xfId="5049"/>
    <cellStyle name="Normal 3 2 5 2 8" xfId="5050"/>
    <cellStyle name="Normal 3 2 5 2 2 7" xfId="5051"/>
    <cellStyle name="Normal 3 2 5 2 2 2 6" xfId="5052"/>
    <cellStyle name="Normal 3 2 5 2 2 2 2 5" xfId="5053"/>
    <cellStyle name="Normal 3 2 5 2 2 2 2 2 3" xfId="5054"/>
    <cellStyle name="Normal 3 2 5 2 2 2 2 2 2 2" xfId="5055"/>
    <cellStyle name="Normal 3 2 5 2 2 2 2 3 2" xfId="5056"/>
    <cellStyle name="Normal 3 2 5 2 2 2 2 4 2" xfId="5057"/>
    <cellStyle name="Normal 3 2 5 2 2 2 3 3" xfId="5058"/>
    <cellStyle name="Normal 3 2 5 2 2 2 3 2 2" xfId="5059"/>
    <cellStyle name="Normal 3 2 5 2 2 2 4 2" xfId="5060"/>
    <cellStyle name="Normal 3 2 5 2 2 2 5 2" xfId="5061"/>
    <cellStyle name="Normal 3 2 5 2 2 3 5" xfId="5062"/>
    <cellStyle name="Normal 3 2 5 2 2 3 2 3" xfId="5063"/>
    <cellStyle name="Normal 3 2 5 2 2 3 2 2 2" xfId="5064"/>
    <cellStyle name="Normal 3 2 5 2 2 3 3 2" xfId="5065"/>
    <cellStyle name="Normal 3 2 5 2 2 3 4 2" xfId="5066"/>
    <cellStyle name="Normal 3 2 5 2 2 4 3" xfId="5067"/>
    <cellStyle name="Normal 3 2 5 2 2 4 2 2" xfId="5068"/>
    <cellStyle name="Normal 3 2 5 2 2 5 2" xfId="5069"/>
    <cellStyle name="Normal 3 2 5 2 2 6 2" xfId="5070"/>
    <cellStyle name="Normal 3 2 5 2 3 6" xfId="5071"/>
    <cellStyle name="Normal 3 2 5 2 3 2 5" xfId="5072"/>
    <cellStyle name="Normal 3 2 5 2 3 2 2 3" xfId="5073"/>
    <cellStyle name="Normal 3 2 5 2 3 2 2 2 2" xfId="5074"/>
    <cellStyle name="Normal 3 2 5 2 3 2 3 2" xfId="5075"/>
    <cellStyle name="Normal 3 2 5 2 3 2 4 2" xfId="5076"/>
    <cellStyle name="Normal 3 2 5 2 3 3 3" xfId="5077"/>
    <cellStyle name="Normal 3 2 5 2 3 3 2 2" xfId="5078"/>
    <cellStyle name="Normal 3 2 5 2 3 4 2" xfId="5079"/>
    <cellStyle name="Normal 3 2 5 2 3 5 2" xfId="5080"/>
    <cellStyle name="Normal 3 2 5 2 4 5" xfId="5081"/>
    <cellStyle name="Normal 3 2 5 2 4 2 3" xfId="5082"/>
    <cellStyle name="Normal 3 2 5 2 4 2 2 2" xfId="5083"/>
    <cellStyle name="Normal 3 2 5 2 4 3 2" xfId="5084"/>
    <cellStyle name="Normal 3 2 5 2 4 4 2" xfId="5085"/>
    <cellStyle name="Normal 3 2 5 2 5 3" xfId="5086"/>
    <cellStyle name="Normal 3 2 5 2 5 2 2" xfId="5087"/>
    <cellStyle name="Normal 3 2 5 2 6 2" xfId="5088"/>
    <cellStyle name="Normal 3 2 5 2 7 2" xfId="5089"/>
    <cellStyle name="Normal 3 2 5 3 7" xfId="5090"/>
    <cellStyle name="Normal 3 2 5 3 2 6" xfId="5091"/>
    <cellStyle name="Normal 3 2 5 3 2 2 5" xfId="5092"/>
    <cellStyle name="Normal 3 2 5 3 2 2 2 3" xfId="5093"/>
    <cellStyle name="Normal 3 2 5 3 2 2 2 2 2" xfId="5094"/>
    <cellStyle name="Normal 3 2 5 3 2 2 3 2" xfId="5095"/>
    <cellStyle name="Normal 3 2 5 3 2 2 4 2" xfId="5096"/>
    <cellStyle name="Normal 3 2 5 3 2 3 3" xfId="5097"/>
    <cellStyle name="Normal 3 2 5 3 2 3 2 2" xfId="5098"/>
    <cellStyle name="Normal 3 2 5 3 2 4 2" xfId="5099"/>
    <cellStyle name="Normal 3 2 5 3 2 5 2" xfId="5100"/>
    <cellStyle name="Normal 3 2 5 3 3 5" xfId="5101"/>
    <cellStyle name="Normal 3 2 5 3 3 2 3" xfId="5102"/>
    <cellStyle name="Normal 3 2 5 3 3 2 2 2" xfId="5103"/>
    <cellStyle name="Normal 3 2 5 3 3 3 2" xfId="5104"/>
    <cellStyle name="Normal 3 2 5 3 3 4 2" xfId="5105"/>
    <cellStyle name="Normal 3 2 5 3 4 3" xfId="5106"/>
    <cellStyle name="Normal 3 2 5 3 4 2 2" xfId="5107"/>
    <cellStyle name="Normal 3 2 5 3 5 2" xfId="5108"/>
    <cellStyle name="Normal 3 2 5 3 6 2" xfId="5109"/>
    <cellStyle name="Normal 3 2 5 4 6" xfId="5110"/>
    <cellStyle name="Normal 3 2 5 4 2 5" xfId="5111"/>
    <cellStyle name="Normal 3 2 5 4 2 2 3" xfId="5112"/>
    <cellStyle name="Normal 3 2 5 4 2 2 2 2" xfId="5113"/>
    <cellStyle name="Normal 3 2 5 4 2 3 2" xfId="5114"/>
    <cellStyle name="Normal 3 2 5 4 2 4 2" xfId="5115"/>
    <cellStyle name="Normal 3 2 5 4 3 3" xfId="5116"/>
    <cellStyle name="Normal 3 2 5 4 3 2 2" xfId="5117"/>
    <cellStyle name="Normal 3 2 5 4 4 2" xfId="5118"/>
    <cellStyle name="Normal 3 2 5 4 5 2" xfId="5119"/>
    <cellStyle name="Normal 3 2 5 5 5" xfId="5120"/>
    <cellStyle name="Normal 3 2 5 5 2 3" xfId="5121"/>
    <cellStyle name="Normal 3 2 5 5 2 2 2" xfId="5122"/>
    <cellStyle name="Normal 3 2 5 5 3 2" xfId="5123"/>
    <cellStyle name="Normal 3 2 5 5 4 2" xfId="5124"/>
    <cellStyle name="Normal 3 2 5 6 3" xfId="5125"/>
    <cellStyle name="Normal 3 2 5 6 2 2" xfId="5126"/>
    <cellStyle name="Normal 3 2 5 7 2" xfId="5127"/>
    <cellStyle name="Normal 3 2 5 8 2" xfId="5128"/>
    <cellStyle name="Normal 3 2 6 8" xfId="5129"/>
    <cellStyle name="Normal 3 2 6 2 7" xfId="5130"/>
    <cellStyle name="Normal 3 2 6 2 2 6" xfId="5131"/>
    <cellStyle name="Normal 3 2 6 2 2 2 5" xfId="5132"/>
    <cellStyle name="Normal 3 2 6 2 2 2 2 3" xfId="5133"/>
    <cellStyle name="Normal 3 2 6 2 2 2 2 2 2" xfId="5134"/>
    <cellStyle name="Normal 3 2 6 2 2 2 3 2" xfId="5135"/>
    <cellStyle name="Normal 3 2 6 2 2 2 4 2" xfId="5136"/>
    <cellStyle name="Normal 3 2 6 2 2 3 3" xfId="5137"/>
    <cellStyle name="Normal 3 2 6 2 2 3 2 2" xfId="5138"/>
    <cellStyle name="Normal 3 2 6 2 2 4 2" xfId="5139"/>
    <cellStyle name="Normal 3 2 6 2 2 5 2" xfId="5140"/>
    <cellStyle name="Normal 3 2 6 2 3 5" xfId="5141"/>
    <cellStyle name="Normal 3 2 6 2 3 2 3" xfId="5142"/>
    <cellStyle name="Normal 3 2 6 2 3 2 2 2" xfId="5143"/>
    <cellStyle name="Normal 3 2 6 2 3 3 2" xfId="5144"/>
    <cellStyle name="Normal 3 2 6 2 3 4 2" xfId="5145"/>
    <cellStyle name="Normal 3 2 6 2 4 3" xfId="5146"/>
    <cellStyle name="Normal 3 2 6 2 4 2 2" xfId="5147"/>
    <cellStyle name="Normal 3 2 6 2 5 2" xfId="5148"/>
    <cellStyle name="Normal 3 2 6 2 6 2" xfId="5149"/>
    <cellStyle name="Normal 3 2 6 3 6" xfId="5150"/>
    <cellStyle name="Normal 3 2 6 3 2 5" xfId="5151"/>
    <cellStyle name="Normal 3 2 6 3 2 2 3" xfId="5152"/>
    <cellStyle name="Normal 3 2 6 3 2 2 2 2" xfId="5153"/>
    <cellStyle name="Normal 3 2 6 3 2 3 2" xfId="5154"/>
    <cellStyle name="Normal 3 2 6 3 2 4 2" xfId="5155"/>
    <cellStyle name="Normal 3 2 6 3 3 3" xfId="5156"/>
    <cellStyle name="Normal 3 2 6 3 3 2 2" xfId="5157"/>
    <cellStyle name="Normal 3 2 6 3 4 2" xfId="5158"/>
    <cellStyle name="Normal 3 2 6 3 5 2" xfId="5159"/>
    <cellStyle name="Normal 3 2 6 4 5" xfId="5160"/>
    <cellStyle name="Normal 3 2 6 4 2 3" xfId="5161"/>
    <cellStyle name="Normal 3 2 6 4 2 2 2" xfId="5162"/>
    <cellStyle name="Normal 3 2 6 4 3 2" xfId="5163"/>
    <cellStyle name="Normal 3 2 6 4 4 2" xfId="5164"/>
    <cellStyle name="Normal 3 2 6 5 3" xfId="5165"/>
    <cellStyle name="Normal 3 2 6 5 2 2" xfId="5166"/>
    <cellStyle name="Normal 3 2 6 6 2" xfId="5167"/>
    <cellStyle name="Normal 3 2 6 7 2" xfId="5168"/>
    <cellStyle name="Normal 3 2 7 7" xfId="5169"/>
    <cellStyle name="Normal 3 2 7 2 6" xfId="5170"/>
    <cellStyle name="Normal 3 2 7 2 2 5" xfId="5171"/>
    <cellStyle name="Normal 3 2 7 2 2 2 3" xfId="5172"/>
    <cellStyle name="Normal 3 2 7 2 2 2 2 2" xfId="5173"/>
    <cellStyle name="Normal 3 2 7 2 2 3 2" xfId="5174"/>
    <cellStyle name="Normal 3 2 7 2 2 4 2" xfId="5175"/>
    <cellStyle name="Normal 3 2 7 2 3 3" xfId="5176"/>
    <cellStyle name="Normal 3 2 7 2 3 2 2" xfId="5177"/>
    <cellStyle name="Normal 3 2 7 2 4 2" xfId="5178"/>
    <cellStyle name="Normal 3 2 7 2 5 2" xfId="5179"/>
    <cellStyle name="Normal 3 2 7 3 5" xfId="5180"/>
    <cellStyle name="Normal 3 2 7 3 2 3" xfId="5181"/>
    <cellStyle name="Normal 3 2 7 3 2 2 2" xfId="5182"/>
    <cellStyle name="Normal 3 2 7 3 3 2" xfId="5183"/>
    <cellStyle name="Normal 3 2 7 3 4 2" xfId="5184"/>
    <cellStyle name="Normal 3 2 7 4 3" xfId="5185"/>
    <cellStyle name="Normal 3 2 7 4 2 2" xfId="5186"/>
    <cellStyle name="Normal 3 2 7 5 2" xfId="5187"/>
    <cellStyle name="Normal 3 2 7 6 2" xfId="5188"/>
    <cellStyle name="Normal 3 2 8 7" xfId="5189"/>
    <cellStyle name="Normal 3 2 8 2 6" xfId="5190"/>
    <cellStyle name="Normal 3 2 8 2 2 5" xfId="5191"/>
    <cellStyle name="Normal 3 2 8 2 2 2 3" xfId="5192"/>
    <cellStyle name="Normal 3 2 8 2 2 2 2 2" xfId="5193"/>
    <cellStyle name="Normal 3 2 8 2 2 3 2" xfId="5194"/>
    <cellStyle name="Normal 3 2 8 2 2 4 2" xfId="5195"/>
    <cellStyle name="Normal 3 2 8 2 3 3" xfId="5196"/>
    <cellStyle name="Normal 3 2 8 2 3 2 2" xfId="5197"/>
    <cellStyle name="Normal 3 2 8 2 4 2" xfId="5198"/>
    <cellStyle name="Normal 3 2 8 2 5 2" xfId="5199"/>
    <cellStyle name="Normal 3 2 8 3 5" xfId="5200"/>
    <cellStyle name="Normal 3 2 8 3 2 3" xfId="5201"/>
    <cellStyle name="Normal 3 2 8 3 2 2 2" xfId="5202"/>
    <cellStyle name="Normal 3 2 8 3 3 2" xfId="5203"/>
    <cellStyle name="Normal 3 2 8 3 4 2" xfId="5204"/>
    <cellStyle name="Normal 3 2 8 4 3" xfId="5205"/>
    <cellStyle name="Normal 3 2 8 4 2 2" xfId="5206"/>
    <cellStyle name="Normal 3 2 8 5 2" xfId="5207"/>
    <cellStyle name="Normal 3 2 8 6 2" xfId="5208"/>
    <cellStyle name="Normal 3 2 9 6" xfId="5209"/>
    <cellStyle name="Normal 3 2 9 2 5" xfId="5210"/>
    <cellStyle name="Normal 3 2 9 2 2 3" xfId="5211"/>
    <cellStyle name="Normal 3 2 9 2 2 2 2" xfId="5212"/>
    <cellStyle name="Normal 3 2 9 2 3 2" xfId="5213"/>
    <cellStyle name="Normal 3 2 9 2 4 2" xfId="5214"/>
    <cellStyle name="Normal 3 2 9 3 3" xfId="5215"/>
    <cellStyle name="Normal 3 2 9 3 2 2" xfId="5216"/>
    <cellStyle name="Normal 3 2 9 4 2" xfId="5217"/>
    <cellStyle name="Normal 3 2 9 5 2" xfId="5218"/>
    <cellStyle name="Normal 3 3 13" xfId="5219"/>
    <cellStyle name="Normal 3 3 10 3" xfId="5220"/>
    <cellStyle name="Normal 3 3 10 2 2" xfId="5221"/>
    <cellStyle name="Normal 3 3 11 2" xfId="5222"/>
    <cellStyle name="Normal 3 3 12 2" xfId="5223"/>
    <cellStyle name="Normal 3 3 2 11" xfId="5224"/>
    <cellStyle name="Normal 3 3 2 10 2" xfId="5225"/>
    <cellStyle name="Normal 3 3 2 2 9" xfId="5226"/>
    <cellStyle name="Normal 3 3 2 2 2 8" xfId="5227"/>
    <cellStyle name="Normal 3 3 2 2 2 2 7" xfId="5228"/>
    <cellStyle name="Normal 3 3 2 2 2 2 2 6" xfId="5229"/>
    <cellStyle name="Normal 3 3 2 2 2 2 2 2 5" xfId="5230"/>
    <cellStyle name="Normal 3 3 2 2 2 2 2 2 2 3" xfId="5231"/>
    <cellStyle name="Normal 3 3 2 2 2 2 2 2 2 2 2" xfId="5232"/>
    <cellStyle name="Normal 3 3 2 2 2 2 2 2 3 2" xfId="5233"/>
    <cellStyle name="Normal 3 3 2 2 2 2 2 2 4 2" xfId="5234"/>
    <cellStyle name="Normal 3 3 2 2 2 2 2 3 3" xfId="5235"/>
    <cellStyle name="Normal 3 3 2 2 2 2 2 3 2 2" xfId="5236"/>
    <cellStyle name="Normal 3 3 2 2 2 2 2 4 2" xfId="5237"/>
    <cellStyle name="Normal 3 3 2 2 2 2 2 5 2" xfId="5238"/>
    <cellStyle name="Normal 3 3 2 2 2 2 3 5" xfId="5239"/>
    <cellStyle name="Normal 3 3 2 2 2 2 3 2 3" xfId="5240"/>
    <cellStyle name="Normal 3 3 2 2 2 2 3 2 2 2" xfId="5241"/>
    <cellStyle name="Normal 3 3 2 2 2 2 3 3 2" xfId="5242"/>
    <cellStyle name="Normal 3 3 2 2 2 2 3 4 2" xfId="5243"/>
    <cellStyle name="Normal 3 3 2 2 2 2 4 3" xfId="5244"/>
    <cellStyle name="Normal 3 3 2 2 2 2 4 2 2" xfId="5245"/>
    <cellStyle name="Normal 3 3 2 2 2 2 5 2" xfId="5246"/>
    <cellStyle name="Normal 3 3 2 2 2 2 6 2" xfId="5247"/>
    <cellStyle name="Normal 3 3 2 2 2 3 6" xfId="5248"/>
    <cellStyle name="Normal 3 3 2 2 2 3 2 5" xfId="5249"/>
    <cellStyle name="Normal 3 3 2 2 2 3 2 2 3" xfId="5250"/>
    <cellStyle name="Normal 3 3 2 2 2 3 2 2 2 2" xfId="5251"/>
    <cellStyle name="Normal 3 3 2 2 2 3 2 3 2" xfId="5252"/>
    <cellStyle name="Normal 3 3 2 2 2 3 2 4 2" xfId="5253"/>
    <cellStyle name="Normal 3 3 2 2 2 3 3 3" xfId="5254"/>
    <cellStyle name="Normal 3 3 2 2 2 3 3 2 2" xfId="5255"/>
    <cellStyle name="Normal 3 3 2 2 2 3 4 2" xfId="5256"/>
    <cellStyle name="Normal 3 3 2 2 2 3 5 2" xfId="5257"/>
    <cellStyle name="Normal 3 3 2 2 2 4 5" xfId="5258"/>
    <cellStyle name="Normal 3 3 2 2 2 4 2 3" xfId="5259"/>
    <cellStyle name="Normal 3 3 2 2 2 4 2 2 2" xfId="5260"/>
    <cellStyle name="Normal 3 3 2 2 2 4 3 2" xfId="5261"/>
    <cellStyle name="Normal 3 3 2 2 2 4 4 2" xfId="5262"/>
    <cellStyle name="Normal 3 3 2 2 2 5 3" xfId="5263"/>
    <cellStyle name="Normal 3 3 2 2 2 5 2 2" xfId="5264"/>
    <cellStyle name="Normal 3 3 2 2 2 6 2" xfId="5265"/>
    <cellStyle name="Normal 3 3 2 2 2 7 2" xfId="5266"/>
    <cellStyle name="Normal 3 3 2 2 3 7" xfId="5267"/>
    <cellStyle name="Normal 3 3 2 2 3 2 6" xfId="5268"/>
    <cellStyle name="Normal 3 3 2 2 3 2 2 5" xfId="5269"/>
    <cellStyle name="Normal 3 3 2 2 3 2 2 2 3" xfId="5270"/>
    <cellStyle name="Normal 3 3 2 2 3 2 2 2 2 2" xfId="5271"/>
    <cellStyle name="Normal 3 3 2 2 3 2 2 3 2" xfId="5272"/>
    <cellStyle name="Normal 3 3 2 2 3 2 2 4 2" xfId="5273"/>
    <cellStyle name="Normal 3 3 2 2 3 2 3 3" xfId="5274"/>
    <cellStyle name="Normal 3 3 2 2 3 2 3 2 2" xfId="5275"/>
    <cellStyle name="Normal 3 3 2 2 3 2 4 2" xfId="5276"/>
    <cellStyle name="Normal 3 3 2 2 3 2 5 2" xfId="5277"/>
    <cellStyle name="Normal 3 3 2 2 3 3 5" xfId="5278"/>
    <cellStyle name="Normal 3 3 2 2 3 3 2 3" xfId="5279"/>
    <cellStyle name="Normal 3 3 2 2 3 3 2 2 2" xfId="5280"/>
    <cellStyle name="Normal 3 3 2 2 3 3 3 2" xfId="5281"/>
    <cellStyle name="Normal 3 3 2 2 3 3 4 2" xfId="5282"/>
    <cellStyle name="Normal 3 3 2 2 3 4 3" xfId="5283"/>
    <cellStyle name="Normal 3 3 2 2 3 4 2 2" xfId="5284"/>
    <cellStyle name="Normal 3 3 2 2 3 5 2" xfId="5285"/>
    <cellStyle name="Normal 3 3 2 2 3 6 2" xfId="5286"/>
    <cellStyle name="Normal 3 3 2 2 4 6" xfId="5287"/>
    <cellStyle name="Normal 3 3 2 2 4 2 5" xfId="5288"/>
    <cellStyle name="Normal 3 3 2 2 4 2 2 3" xfId="5289"/>
    <cellStyle name="Normal 3 3 2 2 4 2 2 2 2" xfId="5290"/>
    <cellStyle name="Normal 3 3 2 2 4 2 3 2" xfId="5291"/>
    <cellStyle name="Normal 3 3 2 2 4 2 4 2" xfId="5292"/>
    <cellStyle name="Normal 3 3 2 2 4 3 3" xfId="5293"/>
    <cellStyle name="Normal 3 3 2 2 4 3 2 2" xfId="5294"/>
    <cellStyle name="Normal 3 3 2 2 4 4 2" xfId="5295"/>
    <cellStyle name="Normal 3 3 2 2 4 5 2" xfId="5296"/>
    <cellStyle name="Normal 3 3 2 2 5 5" xfId="5297"/>
    <cellStyle name="Normal 3 3 2 2 5 2 3" xfId="5298"/>
    <cellStyle name="Normal 3 3 2 2 5 2 2 2" xfId="5299"/>
    <cellStyle name="Normal 3 3 2 2 5 3 2" xfId="5300"/>
    <cellStyle name="Normal 3 3 2 2 5 4 2" xfId="5301"/>
    <cellStyle name="Normal 3 3 2 2 6 3" xfId="5302"/>
    <cellStyle name="Normal 3 3 2 2 6 2 2" xfId="5303"/>
    <cellStyle name="Normal 3 3 2 2 7 2" xfId="5304"/>
    <cellStyle name="Normal 3 3 2 2 8 2" xfId="5305"/>
    <cellStyle name="Normal 3 3 2 3 8" xfId="5306"/>
    <cellStyle name="Normal 3 3 2 3 2 7" xfId="5307"/>
    <cellStyle name="Normal 3 3 2 3 2 2 6" xfId="5308"/>
    <cellStyle name="Normal 3 3 2 3 2 2 2 5" xfId="5309"/>
    <cellStyle name="Normal 3 3 2 3 2 2 2 2 3" xfId="5310"/>
    <cellStyle name="Normal 3 3 2 3 2 2 2 2 2 2" xfId="5311"/>
    <cellStyle name="Normal 3 3 2 3 2 2 2 3 2" xfId="5312"/>
    <cellStyle name="Normal 3 3 2 3 2 2 2 4 2" xfId="5313"/>
    <cellStyle name="Normal 3 3 2 3 2 2 3 3" xfId="5314"/>
    <cellStyle name="Normal 3 3 2 3 2 2 3 2 2" xfId="5315"/>
    <cellStyle name="Normal 3 3 2 3 2 2 4 2" xfId="5316"/>
    <cellStyle name="Normal 3 3 2 3 2 2 5 2" xfId="5317"/>
    <cellStyle name="Normal 3 3 2 3 2 3 5" xfId="5318"/>
    <cellStyle name="Normal 3 3 2 3 2 3 2 3" xfId="5319"/>
    <cellStyle name="Normal 3 3 2 3 2 3 2 2 2" xfId="5320"/>
    <cellStyle name="Normal 3 3 2 3 2 3 3 2" xfId="5321"/>
    <cellStyle name="Normal 3 3 2 3 2 3 4 2" xfId="5322"/>
    <cellStyle name="Normal 3 3 2 3 2 4 3" xfId="5323"/>
    <cellStyle name="Normal 3 3 2 3 2 4 2 2" xfId="5324"/>
    <cellStyle name="Normal 3 3 2 3 2 5 2" xfId="5325"/>
    <cellStyle name="Normal 3 3 2 3 2 6 2" xfId="5326"/>
    <cellStyle name="Normal 3 3 2 3 3 6" xfId="5327"/>
    <cellStyle name="Normal 3 3 2 3 3 2 5" xfId="5328"/>
    <cellStyle name="Normal 3 3 2 3 3 2 2 3" xfId="5329"/>
    <cellStyle name="Normal 3 3 2 3 3 2 2 2 2" xfId="5330"/>
    <cellStyle name="Normal 3 3 2 3 3 2 3 2" xfId="5331"/>
    <cellStyle name="Normal 3 3 2 3 3 2 4 2" xfId="5332"/>
    <cellStyle name="Normal 3 3 2 3 3 3 3" xfId="5333"/>
    <cellStyle name="Normal 3 3 2 3 3 3 2 2" xfId="5334"/>
    <cellStyle name="Normal 3 3 2 3 3 4 2" xfId="5335"/>
    <cellStyle name="Normal 3 3 2 3 3 5 2" xfId="5336"/>
    <cellStyle name="Normal 3 3 2 3 4 5" xfId="5337"/>
    <cellStyle name="Normal 3 3 2 3 4 2 3" xfId="5338"/>
    <cellStyle name="Normal 3 3 2 3 4 2 2 2" xfId="5339"/>
    <cellStyle name="Normal 3 3 2 3 4 3 2" xfId="5340"/>
    <cellStyle name="Normal 3 3 2 3 4 4 2" xfId="5341"/>
    <cellStyle name="Normal 3 3 2 3 5 3" xfId="5342"/>
    <cellStyle name="Normal 3 3 2 3 5 2 2" xfId="5343"/>
    <cellStyle name="Normal 3 3 2 3 6 2" xfId="5344"/>
    <cellStyle name="Normal 3 3 2 3 7 2" xfId="5345"/>
    <cellStyle name="Normal 3 3 2 4 7" xfId="5346"/>
    <cellStyle name="Normal 3 3 2 4 2 6" xfId="5347"/>
    <cellStyle name="Normal 3 3 2 4 2 2 5" xfId="5348"/>
    <cellStyle name="Normal 3 3 2 4 2 2 2 3" xfId="5349"/>
    <cellStyle name="Normal 3 3 2 4 2 2 2 2 2" xfId="5350"/>
    <cellStyle name="Normal 3 3 2 4 2 2 3 2" xfId="5351"/>
    <cellStyle name="Normal 3 3 2 4 2 2 4 2" xfId="5352"/>
    <cellStyle name="Normal 3 3 2 4 2 3 3" xfId="5353"/>
    <cellStyle name="Normal 3 3 2 4 2 3 2 2" xfId="5354"/>
    <cellStyle name="Normal 3 3 2 4 2 4 2" xfId="5355"/>
    <cellStyle name="Normal 3 3 2 4 2 5 2" xfId="5356"/>
    <cellStyle name="Normal 3 3 2 4 3 5" xfId="5357"/>
    <cellStyle name="Normal 3 3 2 4 3 2 3" xfId="5358"/>
    <cellStyle name="Normal 3 3 2 4 3 2 2 2" xfId="5359"/>
    <cellStyle name="Normal 3 3 2 4 3 3 2" xfId="5360"/>
    <cellStyle name="Normal 3 3 2 4 3 4 2" xfId="5361"/>
    <cellStyle name="Normal 3 3 2 4 4 3" xfId="5362"/>
    <cellStyle name="Normal 3 3 2 4 4 2 2" xfId="5363"/>
    <cellStyle name="Normal 3 3 2 4 5 2" xfId="5364"/>
    <cellStyle name="Normal 3 3 2 4 6 2" xfId="5365"/>
    <cellStyle name="Normal 3 3 2 5 7" xfId="5366"/>
    <cellStyle name="Normal 3 3 2 5 2 6" xfId="5367"/>
    <cellStyle name="Normal 3 3 2 5 2 2 5" xfId="5368"/>
    <cellStyle name="Normal 3 3 2 5 2 2 2 3" xfId="5369"/>
    <cellStyle name="Normal 3 3 2 5 2 2 2 2 2" xfId="5370"/>
    <cellStyle name="Normal 3 3 2 5 2 2 3 2" xfId="5371"/>
    <cellStyle name="Normal 3 3 2 5 2 2 4 2" xfId="5372"/>
    <cellStyle name="Normal 3 3 2 5 2 3 3" xfId="5373"/>
    <cellStyle name="Normal 3 3 2 5 2 3 2 2" xfId="5374"/>
    <cellStyle name="Normal 3 3 2 5 2 4 2" xfId="5375"/>
    <cellStyle name="Normal 3 3 2 5 2 5 2" xfId="5376"/>
    <cellStyle name="Normal 3 3 2 5 3 5" xfId="5377"/>
    <cellStyle name="Normal 3 3 2 5 3 2 3" xfId="5378"/>
    <cellStyle name="Normal 3 3 2 5 3 2 2 2" xfId="5379"/>
    <cellStyle name="Normal 3 3 2 5 3 3 2" xfId="5380"/>
    <cellStyle name="Normal 3 3 2 5 3 4 2" xfId="5381"/>
    <cellStyle name="Normal 3 3 2 5 4 3" xfId="5382"/>
    <cellStyle name="Normal 3 3 2 5 4 2 2" xfId="5383"/>
    <cellStyle name="Normal 3 3 2 5 5 2" xfId="5384"/>
    <cellStyle name="Normal 3 3 2 5 6 2" xfId="5385"/>
    <cellStyle name="Normal 3 3 2 6 6" xfId="5386"/>
    <cellStyle name="Normal 3 3 2 6 2 5" xfId="5387"/>
    <cellStyle name="Normal 3 3 2 6 2 2 3" xfId="5388"/>
    <cellStyle name="Normal 3 3 2 6 2 2 2 2" xfId="5389"/>
    <cellStyle name="Normal 3 3 2 6 2 3 2" xfId="5390"/>
    <cellStyle name="Normal 3 3 2 6 2 4 2" xfId="5391"/>
    <cellStyle name="Normal 3 3 2 6 3 3" xfId="5392"/>
    <cellStyle name="Normal 3 3 2 6 3 2 2" xfId="5393"/>
    <cellStyle name="Normal 3 3 2 6 4 2" xfId="5394"/>
    <cellStyle name="Normal 3 3 2 6 5 2" xfId="5395"/>
    <cellStyle name="Normal 3 3 2 7 5" xfId="5396"/>
    <cellStyle name="Normal 3 3 2 7 2 3" xfId="5397"/>
    <cellStyle name="Normal 3 3 2 7 2 2 2" xfId="5398"/>
    <cellStyle name="Normal 3 3 2 7 3 2" xfId="5399"/>
    <cellStyle name="Normal 3 3 2 7 4 2" xfId="5400"/>
    <cellStyle name="Normal 3 3 2 8 3" xfId="5401"/>
    <cellStyle name="Normal 3 3 2 8 2 2" xfId="5402"/>
    <cellStyle name="Normal 3 3 2 9 2" xfId="5403"/>
    <cellStyle name="Normal 3 3 3 11" xfId="5404"/>
    <cellStyle name="Normal 3 3 3 10 2" xfId="5405"/>
    <cellStyle name="Normal 3 3 3 2 9" xfId="5406"/>
    <cellStyle name="Normal 3 3 3 2 2 8" xfId="5407"/>
    <cellStyle name="Normal 3 3 3 2 2 2 7" xfId="5408"/>
    <cellStyle name="Normal 3 3 3 2 2 2 2 6" xfId="5409"/>
    <cellStyle name="Normal 3 3 3 2 2 2 2 2 5" xfId="5410"/>
    <cellStyle name="Normal 3 3 3 2 2 2 2 2 2 3" xfId="5411"/>
    <cellStyle name="Normal 3 3 3 2 2 2 2 2 2 2 2" xfId="5412"/>
    <cellStyle name="Normal 3 3 3 2 2 2 2 2 3 2" xfId="5413"/>
    <cellStyle name="Normal 3 3 3 2 2 2 2 2 4 2" xfId="5414"/>
    <cellStyle name="Normal 3 3 3 2 2 2 2 3 3" xfId="5415"/>
    <cellStyle name="Normal 3 3 3 2 2 2 2 3 2 2" xfId="5416"/>
    <cellStyle name="Normal 3 3 3 2 2 2 2 4 2" xfId="5417"/>
    <cellStyle name="Normal 3 3 3 2 2 2 2 5 2" xfId="5418"/>
    <cellStyle name="Normal 3 3 3 2 2 2 3 5" xfId="5419"/>
    <cellStyle name="Normal 3 3 3 2 2 2 3 2 3" xfId="5420"/>
    <cellStyle name="Normal 3 3 3 2 2 2 3 2 2 2" xfId="5421"/>
    <cellStyle name="Normal 3 3 3 2 2 2 3 3 2" xfId="5422"/>
    <cellStyle name="Normal 3 3 3 2 2 2 3 4 2" xfId="5423"/>
    <cellStyle name="Normal 3 3 3 2 2 2 4 3" xfId="5424"/>
    <cellStyle name="Normal 3 3 3 2 2 2 4 2 2" xfId="5425"/>
    <cellStyle name="Normal 3 3 3 2 2 2 5 2" xfId="5426"/>
    <cellStyle name="Normal 3 3 3 2 2 2 6 2" xfId="5427"/>
    <cellStyle name="Normal 3 3 3 2 2 3 6" xfId="5428"/>
    <cellStyle name="Normal 3 3 3 2 2 3 2 5" xfId="5429"/>
    <cellStyle name="Normal 3 3 3 2 2 3 2 2 3" xfId="5430"/>
    <cellStyle name="Normal 3 3 3 2 2 3 2 2 2 2" xfId="5431"/>
    <cellStyle name="Normal 3 3 3 2 2 3 2 3 2" xfId="5432"/>
    <cellStyle name="Normal 3 3 3 2 2 3 2 4 2" xfId="5433"/>
    <cellStyle name="Normal 3 3 3 2 2 3 3 3" xfId="5434"/>
    <cellStyle name="Normal 3 3 3 2 2 3 3 2 2" xfId="5435"/>
    <cellStyle name="Normal 3 3 3 2 2 3 4 2" xfId="5436"/>
    <cellStyle name="Normal 3 3 3 2 2 3 5 2" xfId="5437"/>
    <cellStyle name="Normal 3 3 3 2 2 4 5" xfId="5438"/>
    <cellStyle name="Normal 3 3 3 2 2 4 2 3" xfId="5439"/>
    <cellStyle name="Normal 3 3 3 2 2 4 2 2 2" xfId="5440"/>
    <cellStyle name="Normal 3 3 3 2 2 4 3 2" xfId="5441"/>
    <cellStyle name="Normal 3 3 3 2 2 4 4 2" xfId="5442"/>
    <cellStyle name="Normal 3 3 3 2 2 5 3" xfId="5443"/>
    <cellStyle name="Normal 3 3 3 2 2 5 2 2" xfId="5444"/>
    <cellStyle name="Normal 3 3 3 2 2 6 2" xfId="5445"/>
    <cellStyle name="Normal 3 3 3 2 2 7 2" xfId="5446"/>
    <cellStyle name="Normal 3 3 3 2 3 7" xfId="5447"/>
    <cellStyle name="Normal 3 3 3 2 3 2 6" xfId="5448"/>
    <cellStyle name="Normal 3 3 3 2 3 2 2 5" xfId="5449"/>
    <cellStyle name="Normal 3 3 3 2 3 2 2 2 3" xfId="5450"/>
    <cellStyle name="Normal 3 3 3 2 3 2 2 2 2 2" xfId="5451"/>
    <cellStyle name="Normal 3 3 3 2 3 2 2 3 2" xfId="5452"/>
    <cellStyle name="Normal 3 3 3 2 3 2 2 4 2" xfId="5453"/>
    <cellStyle name="Normal 3 3 3 2 3 2 3 3" xfId="5454"/>
    <cellStyle name="Normal 3 3 3 2 3 2 3 2 2" xfId="5455"/>
    <cellStyle name="Normal 3 3 3 2 3 2 4 2" xfId="5456"/>
    <cellStyle name="Normal 3 3 3 2 3 2 5 2" xfId="5457"/>
    <cellStyle name="Normal 3 3 3 2 3 3 5" xfId="5458"/>
    <cellStyle name="Normal 3 3 3 2 3 3 2 3" xfId="5459"/>
    <cellStyle name="Normal 3 3 3 2 3 3 2 2 2" xfId="5460"/>
    <cellStyle name="Normal 3 3 3 2 3 3 3 2" xfId="5461"/>
    <cellStyle name="Normal 3 3 3 2 3 3 4 2" xfId="5462"/>
    <cellStyle name="Normal 3 3 3 2 3 4 3" xfId="5463"/>
    <cellStyle name="Normal 3 3 3 2 3 4 2 2" xfId="5464"/>
    <cellStyle name="Normal 3 3 3 2 3 5 2" xfId="5465"/>
    <cellStyle name="Normal 3 3 3 2 3 6 2" xfId="5466"/>
    <cellStyle name="Normal 3 3 3 2 4 6" xfId="5467"/>
    <cellStyle name="Normal 3 3 3 2 4 2 5" xfId="5468"/>
    <cellStyle name="Normal 3 3 3 2 4 2 2 3" xfId="5469"/>
    <cellStyle name="Normal 3 3 3 2 4 2 2 2 2" xfId="5470"/>
    <cellStyle name="Normal 3 3 3 2 4 2 3 2" xfId="5471"/>
    <cellStyle name="Normal 3 3 3 2 4 2 4 2" xfId="5472"/>
    <cellStyle name="Normal 3 3 3 2 4 3 3" xfId="5473"/>
    <cellStyle name="Normal 3 3 3 2 4 3 2 2" xfId="5474"/>
    <cellStyle name="Normal 3 3 3 2 4 4 2" xfId="5475"/>
    <cellStyle name="Normal 3 3 3 2 4 5 2" xfId="5476"/>
    <cellStyle name="Normal 3 3 3 2 5 5" xfId="5477"/>
    <cellStyle name="Normal 3 3 3 2 5 2 3" xfId="5478"/>
    <cellStyle name="Normal 3 3 3 2 5 2 2 2" xfId="5479"/>
    <cellStyle name="Normal 3 3 3 2 5 3 2" xfId="5480"/>
    <cellStyle name="Normal 3 3 3 2 5 4 2" xfId="5481"/>
    <cellStyle name="Normal 3 3 3 2 6 3" xfId="5482"/>
    <cellStyle name="Normal 3 3 3 2 6 2 2" xfId="5483"/>
    <cellStyle name="Normal 3 3 3 2 7 2" xfId="5484"/>
    <cellStyle name="Normal 3 3 3 2 8 2" xfId="5485"/>
    <cellStyle name="Normal 3 3 3 3 8" xfId="5486"/>
    <cellStyle name="Normal 3 3 3 3 2 7" xfId="5487"/>
    <cellStyle name="Normal 3 3 3 3 2 2 6" xfId="5488"/>
    <cellStyle name="Normal 3 3 3 3 2 2 2 5" xfId="5489"/>
    <cellStyle name="Normal 3 3 3 3 2 2 2 2 3" xfId="5490"/>
    <cellStyle name="Normal 3 3 3 3 2 2 2 2 2 2" xfId="5491"/>
    <cellStyle name="Normal 3 3 3 3 2 2 2 3 2" xfId="5492"/>
    <cellStyle name="Normal 3 3 3 3 2 2 2 4 2" xfId="5493"/>
    <cellStyle name="Normal 3 3 3 3 2 2 3 3" xfId="5494"/>
    <cellStyle name="Normal 3 3 3 3 2 2 3 2 2" xfId="5495"/>
    <cellStyle name="Normal 3 3 3 3 2 2 4 2" xfId="5496"/>
    <cellStyle name="Normal 3 3 3 3 2 2 5 2" xfId="5497"/>
    <cellStyle name="Normal 3 3 3 3 2 3 5" xfId="5498"/>
    <cellStyle name="Normal 3 3 3 3 2 3 2 3" xfId="5499"/>
    <cellStyle name="Normal 3 3 3 3 2 3 2 2 2" xfId="5500"/>
    <cellStyle name="Normal 3 3 3 3 2 3 3 2" xfId="5501"/>
    <cellStyle name="Normal 3 3 3 3 2 3 4 2" xfId="5502"/>
    <cellStyle name="Normal 3 3 3 3 2 4 3" xfId="5503"/>
    <cellStyle name="Normal 3 3 3 3 2 4 2 2" xfId="5504"/>
    <cellStyle name="Normal 3 3 3 3 2 5 2" xfId="5505"/>
    <cellStyle name="Normal 3 3 3 3 2 6 2" xfId="5506"/>
    <cellStyle name="Normal 3 3 3 3 3 6" xfId="5507"/>
    <cellStyle name="Normal 3 3 3 3 3 2 5" xfId="5508"/>
    <cellStyle name="Normal 3 3 3 3 3 2 2 3" xfId="5509"/>
    <cellStyle name="Normal 3 3 3 3 3 2 2 2 2" xfId="5510"/>
    <cellStyle name="Normal 3 3 3 3 3 2 3 2" xfId="5511"/>
    <cellStyle name="Normal 3 3 3 3 3 2 4 2" xfId="5512"/>
    <cellStyle name="Normal 3 3 3 3 3 3 3" xfId="5513"/>
    <cellStyle name="Normal 3 3 3 3 3 3 2 2" xfId="5514"/>
    <cellStyle name="Normal 3 3 3 3 3 4 2" xfId="5515"/>
    <cellStyle name="Normal 3 3 3 3 3 5 2" xfId="5516"/>
    <cellStyle name="Normal 3 3 3 3 4 5" xfId="5517"/>
    <cellStyle name="Normal 3 3 3 3 4 2 3" xfId="5518"/>
    <cellStyle name="Normal 3 3 3 3 4 2 2 2" xfId="5519"/>
    <cellStyle name="Normal 3 3 3 3 4 3 2" xfId="5520"/>
    <cellStyle name="Normal 3 3 3 3 4 4 2" xfId="5521"/>
    <cellStyle name="Normal 3 3 3 3 5 3" xfId="5522"/>
    <cellStyle name="Normal 3 3 3 3 5 2 2" xfId="5523"/>
    <cellStyle name="Normal 3 3 3 3 6 2" xfId="5524"/>
    <cellStyle name="Normal 3 3 3 3 7 2" xfId="5525"/>
    <cellStyle name="Normal 3 3 3 4 7" xfId="5526"/>
    <cellStyle name="Normal 3 3 3 4 2 6" xfId="5527"/>
    <cellStyle name="Normal 3 3 3 4 2 2 5" xfId="5528"/>
    <cellStyle name="Normal 3 3 3 4 2 2 2 3" xfId="5529"/>
    <cellStyle name="Normal 3 3 3 4 2 2 2 2 2" xfId="5530"/>
    <cellStyle name="Normal 3 3 3 4 2 2 3 2" xfId="5531"/>
    <cellStyle name="Normal 3 3 3 4 2 2 4 2" xfId="5532"/>
    <cellStyle name="Normal 3 3 3 4 2 3 3" xfId="5533"/>
    <cellStyle name="Normal 3 3 3 4 2 3 2 2" xfId="5534"/>
    <cellStyle name="Normal 3 3 3 4 2 4 2" xfId="5535"/>
    <cellStyle name="Normal 3 3 3 4 2 5 2" xfId="5536"/>
    <cellStyle name="Normal 3 3 3 4 3 5" xfId="5537"/>
    <cellStyle name="Normal 3 3 3 4 3 2 3" xfId="5538"/>
    <cellStyle name="Normal 3 3 3 4 3 2 2 2" xfId="5539"/>
    <cellStyle name="Normal 3 3 3 4 3 3 2" xfId="5540"/>
    <cellStyle name="Normal 3 3 3 4 3 4 2" xfId="5541"/>
    <cellStyle name="Normal 3 3 3 4 4 3" xfId="5542"/>
    <cellStyle name="Normal 3 3 3 4 4 2 2" xfId="5543"/>
    <cellStyle name="Normal 3 3 3 4 5 2" xfId="5544"/>
    <cellStyle name="Normal 3 3 3 4 6 2" xfId="5545"/>
    <cellStyle name="Normal 3 3 3 5 7" xfId="5546"/>
    <cellStyle name="Normal 3 3 3 5 2 6" xfId="5547"/>
    <cellStyle name="Normal 3 3 3 5 2 2 5" xfId="5548"/>
    <cellStyle name="Normal 3 3 3 5 2 2 2 3" xfId="5549"/>
    <cellStyle name="Normal 3 3 3 5 2 2 2 2 2" xfId="5550"/>
    <cellStyle name="Normal 3 3 3 5 2 2 3 2" xfId="5551"/>
    <cellStyle name="Normal 3 3 3 5 2 2 4 2" xfId="5552"/>
    <cellStyle name="Normal 3 3 3 5 2 3 3" xfId="5553"/>
    <cellStyle name="Normal 3 3 3 5 2 3 2 2" xfId="5554"/>
    <cellStyle name="Normal 3 3 3 5 2 4 2" xfId="5555"/>
    <cellStyle name="Normal 3 3 3 5 2 5 2" xfId="5556"/>
    <cellStyle name="Normal 3 3 3 5 3 5" xfId="5557"/>
    <cellStyle name="Normal 3 3 3 5 3 2 3" xfId="5558"/>
    <cellStyle name="Normal 3 3 3 5 3 2 2 2" xfId="5559"/>
    <cellStyle name="Normal 3 3 3 5 3 3 2" xfId="5560"/>
    <cellStyle name="Normal 3 3 3 5 3 4 2" xfId="5561"/>
    <cellStyle name="Normal 3 3 3 5 4 3" xfId="5562"/>
    <cellStyle name="Normal 3 3 3 5 4 2 2" xfId="5563"/>
    <cellStyle name="Normal 3 3 3 5 5 2" xfId="5564"/>
    <cellStyle name="Normal 3 3 3 5 6 2" xfId="5565"/>
    <cellStyle name="Normal 3 3 3 6 6" xfId="5566"/>
    <cellStyle name="Normal 3 3 3 6 2 5" xfId="5567"/>
    <cellStyle name="Normal 3 3 3 6 2 2 3" xfId="5568"/>
    <cellStyle name="Normal 3 3 3 6 2 2 2 2" xfId="5569"/>
    <cellStyle name="Normal 3 3 3 6 2 3 2" xfId="5570"/>
    <cellStyle name="Normal 3 3 3 6 2 4 2" xfId="5571"/>
    <cellStyle name="Normal 3 3 3 6 3 3" xfId="5572"/>
    <cellStyle name="Normal 3 3 3 6 3 2 2" xfId="5573"/>
    <cellStyle name="Normal 3 3 3 6 4 2" xfId="5574"/>
    <cellStyle name="Normal 3 3 3 6 5 2" xfId="5575"/>
    <cellStyle name="Normal 3 3 3 7 5" xfId="5576"/>
    <cellStyle name="Normal 3 3 3 7 2 3" xfId="5577"/>
    <cellStyle name="Normal 3 3 3 7 2 2 2" xfId="5578"/>
    <cellStyle name="Normal 3 3 3 7 3 2" xfId="5579"/>
    <cellStyle name="Normal 3 3 3 7 4 2" xfId="5580"/>
    <cellStyle name="Normal 3 3 3 8 3" xfId="5581"/>
    <cellStyle name="Normal 3 3 3 8 2 2" xfId="5582"/>
    <cellStyle name="Normal 3 3 3 9 2" xfId="5583"/>
    <cellStyle name="Normal 3 3 4 9" xfId="5584"/>
    <cellStyle name="Normal 3 3 4 2 8" xfId="5585"/>
    <cellStyle name="Normal 3 3 4 2 2 7" xfId="5586"/>
    <cellStyle name="Normal 3 3 4 2 2 2 6" xfId="5587"/>
    <cellStyle name="Normal 3 3 4 2 2 2 2 5" xfId="5588"/>
    <cellStyle name="Normal 3 3 4 2 2 2 2 2 3" xfId="5589"/>
    <cellStyle name="Normal 3 3 4 2 2 2 2 2 2 2" xfId="5590"/>
    <cellStyle name="Normal 3 3 4 2 2 2 2 3 2" xfId="5591"/>
    <cellStyle name="Normal 3 3 4 2 2 2 2 4 2" xfId="5592"/>
    <cellStyle name="Normal 3 3 4 2 2 2 3 3" xfId="5593"/>
    <cellStyle name="Normal 3 3 4 2 2 2 3 2 2" xfId="5594"/>
    <cellStyle name="Normal 3 3 4 2 2 2 4 2" xfId="5595"/>
    <cellStyle name="Normal 3 3 4 2 2 2 5 2" xfId="5596"/>
    <cellStyle name="Normal 3 3 4 2 2 3 5" xfId="5597"/>
    <cellStyle name="Normal 3 3 4 2 2 3 2 3" xfId="5598"/>
    <cellStyle name="Normal 3 3 4 2 2 3 2 2 2" xfId="5599"/>
    <cellStyle name="Normal 3 3 4 2 2 3 3 2" xfId="5600"/>
    <cellStyle name="Normal 3 3 4 2 2 3 4 2" xfId="5601"/>
    <cellStyle name="Normal 3 3 4 2 2 4 3" xfId="5602"/>
    <cellStyle name="Normal 3 3 4 2 2 4 2 2" xfId="5603"/>
    <cellStyle name="Normal 3 3 4 2 2 5 2" xfId="5604"/>
    <cellStyle name="Normal 3 3 4 2 2 6 2" xfId="5605"/>
    <cellStyle name="Normal 3 3 4 2 3 6" xfId="5606"/>
    <cellStyle name="Normal 3 3 4 2 3 2 5" xfId="5607"/>
    <cellStyle name="Normal 3 3 4 2 3 2 2 3" xfId="5608"/>
    <cellStyle name="Normal 3 3 4 2 3 2 2 2 2" xfId="5609"/>
    <cellStyle name="Normal 3 3 4 2 3 2 3 2" xfId="5610"/>
    <cellStyle name="Normal 3 3 4 2 3 2 4 2" xfId="5611"/>
    <cellStyle name="Normal 3 3 4 2 3 3 3" xfId="5612"/>
    <cellStyle name="Normal 3 3 4 2 3 3 2 2" xfId="5613"/>
    <cellStyle name="Normal 3 3 4 2 3 4 2" xfId="5614"/>
    <cellStyle name="Normal 3 3 4 2 3 5 2" xfId="5615"/>
    <cellStyle name="Normal 3 3 4 2 4 5" xfId="5616"/>
    <cellStyle name="Normal 3 3 4 2 4 2 3" xfId="5617"/>
    <cellStyle name="Normal 3 3 4 2 4 2 2 2" xfId="5618"/>
    <cellStyle name="Normal 3 3 4 2 4 3 2" xfId="5619"/>
    <cellStyle name="Normal 3 3 4 2 4 4 2" xfId="5620"/>
    <cellStyle name="Normal 3 3 4 2 5 3" xfId="5621"/>
    <cellStyle name="Normal 3 3 4 2 5 2 2" xfId="5622"/>
    <cellStyle name="Normal 3 3 4 2 6 2" xfId="5623"/>
    <cellStyle name="Normal 3 3 4 2 7 2" xfId="5624"/>
    <cellStyle name="Normal 3 3 4 3 7" xfId="5625"/>
    <cellStyle name="Normal 3 3 4 3 2 6" xfId="5626"/>
    <cellStyle name="Normal 3 3 4 3 2 2 5" xfId="5627"/>
    <cellStyle name="Normal 3 3 4 3 2 2 2 3" xfId="5628"/>
    <cellStyle name="Normal 3 3 4 3 2 2 2 2 2" xfId="5629"/>
    <cellStyle name="Normal 3 3 4 3 2 2 3 2" xfId="5630"/>
    <cellStyle name="Normal 3 3 4 3 2 2 4 2" xfId="5631"/>
    <cellStyle name="Normal 3 3 4 3 2 3 3" xfId="5632"/>
    <cellStyle name="Normal 3 3 4 3 2 3 2 2" xfId="5633"/>
    <cellStyle name="Normal 3 3 4 3 2 4 2" xfId="5634"/>
    <cellStyle name="Normal 3 3 4 3 2 5 2" xfId="5635"/>
    <cellStyle name="Normal 3 3 4 3 3 5" xfId="5636"/>
    <cellStyle name="Normal 3 3 4 3 3 2 3" xfId="5637"/>
    <cellStyle name="Normal 3 3 4 3 3 2 2 2" xfId="5638"/>
    <cellStyle name="Normal 3 3 4 3 3 3 2" xfId="5639"/>
    <cellStyle name="Normal 3 3 4 3 3 4 2" xfId="5640"/>
    <cellStyle name="Normal 3 3 4 3 4 3" xfId="5641"/>
    <cellStyle name="Normal 3 3 4 3 4 2 2" xfId="5642"/>
    <cellStyle name="Normal 3 3 4 3 5 2" xfId="5643"/>
    <cellStyle name="Normal 3 3 4 3 6 2" xfId="5644"/>
    <cellStyle name="Normal 3 3 4 4 6" xfId="5645"/>
    <cellStyle name="Normal 3 3 4 4 2 5" xfId="5646"/>
    <cellStyle name="Normal 3 3 4 4 2 2 3" xfId="5647"/>
    <cellStyle name="Normal 3 3 4 4 2 2 2 2" xfId="5648"/>
    <cellStyle name="Normal 3 3 4 4 2 3 2" xfId="5649"/>
    <cellStyle name="Normal 3 3 4 4 2 4 2" xfId="5650"/>
    <cellStyle name="Normal 3 3 4 4 3 3" xfId="5651"/>
    <cellStyle name="Normal 3 3 4 4 3 2 2" xfId="5652"/>
    <cellStyle name="Normal 3 3 4 4 4 2" xfId="5653"/>
    <cellStyle name="Normal 3 3 4 4 5 2" xfId="5654"/>
    <cellStyle name="Normal 3 3 4 5 5" xfId="5655"/>
    <cellStyle name="Normal 3 3 4 5 2 3" xfId="5656"/>
    <cellStyle name="Normal 3 3 4 5 2 2 2" xfId="5657"/>
    <cellStyle name="Normal 3 3 4 5 3 2" xfId="5658"/>
    <cellStyle name="Normal 3 3 4 5 4 2" xfId="5659"/>
    <cellStyle name="Normal 3 3 4 6 3" xfId="5660"/>
    <cellStyle name="Normal 3 3 4 6 2 2" xfId="5661"/>
    <cellStyle name="Normal 3 3 4 7 2" xfId="5662"/>
    <cellStyle name="Normal 3 3 4 8 2" xfId="5663"/>
    <cellStyle name="Normal 3 3 5 8" xfId="5664"/>
    <cellStyle name="Normal 3 3 5 2 7" xfId="5665"/>
    <cellStyle name="Normal 3 3 5 2 2 6" xfId="5666"/>
    <cellStyle name="Normal 3 3 5 2 2 2 5" xfId="5667"/>
    <cellStyle name="Normal 3 3 5 2 2 2 2 3" xfId="5668"/>
    <cellStyle name="Normal 3 3 5 2 2 2 2 2 2" xfId="5669"/>
    <cellStyle name="Normal 3 3 5 2 2 2 3 2" xfId="5670"/>
    <cellStyle name="Normal 3 3 5 2 2 2 4 2" xfId="5671"/>
    <cellStyle name="Normal 3 3 5 2 2 3 3" xfId="5672"/>
    <cellStyle name="Normal 3 3 5 2 2 3 2 2" xfId="5673"/>
    <cellStyle name="Normal 3 3 5 2 2 4 2" xfId="5674"/>
    <cellStyle name="Normal 3 3 5 2 2 5 2" xfId="5675"/>
    <cellStyle name="Normal 3 3 5 2 3 5" xfId="5676"/>
    <cellStyle name="Normal 3 3 5 2 3 2 3" xfId="5677"/>
    <cellStyle name="Normal 3 3 5 2 3 2 2 2" xfId="5678"/>
    <cellStyle name="Normal 3 3 5 2 3 3 2" xfId="5679"/>
    <cellStyle name="Normal 3 3 5 2 3 4 2" xfId="5680"/>
    <cellStyle name="Normal 3 3 5 2 4 3" xfId="5681"/>
    <cellStyle name="Normal 3 3 5 2 4 2 2" xfId="5682"/>
    <cellStyle name="Normal 3 3 5 2 5 2" xfId="5683"/>
    <cellStyle name="Normal 3 3 5 2 6 2" xfId="5684"/>
    <cellStyle name="Normal 3 3 5 3 6" xfId="5685"/>
    <cellStyle name="Normal 3 3 5 3 2 5" xfId="5686"/>
    <cellStyle name="Normal 3 3 5 3 2 2 3" xfId="5687"/>
    <cellStyle name="Normal 3 3 5 3 2 2 2 2" xfId="5688"/>
    <cellStyle name="Normal 3 3 5 3 2 3 2" xfId="5689"/>
    <cellStyle name="Normal 3 3 5 3 2 4 2" xfId="5690"/>
    <cellStyle name="Normal 3 3 5 3 3 3" xfId="5691"/>
    <cellStyle name="Normal 3 3 5 3 3 2 2" xfId="5692"/>
    <cellStyle name="Normal 3 3 5 3 4 2" xfId="5693"/>
    <cellStyle name="Normal 3 3 5 3 5 2" xfId="5694"/>
    <cellStyle name="Normal 3 3 5 4 5" xfId="5695"/>
    <cellStyle name="Normal 3 3 5 4 2 3" xfId="5696"/>
    <cellStyle name="Normal 3 3 5 4 2 2 2" xfId="5697"/>
    <cellStyle name="Normal 3 3 5 4 3 2" xfId="5698"/>
    <cellStyle name="Normal 3 3 5 4 4 2" xfId="5699"/>
    <cellStyle name="Normal 3 3 5 5 3" xfId="5700"/>
    <cellStyle name="Normal 3 3 5 5 2 2" xfId="5701"/>
    <cellStyle name="Normal 3 3 5 6 2" xfId="5702"/>
    <cellStyle name="Normal 3 3 5 7 2" xfId="5703"/>
    <cellStyle name="Normal 3 3 6 7" xfId="5704"/>
    <cellStyle name="Normal 3 3 6 2 6" xfId="5705"/>
    <cellStyle name="Normal 3 3 6 2 2 5" xfId="5706"/>
    <cellStyle name="Normal 3 3 6 2 2 2 3" xfId="5707"/>
    <cellStyle name="Normal 3 3 6 2 2 2 2 2" xfId="5708"/>
    <cellStyle name="Normal 3 3 6 2 2 3 2" xfId="5709"/>
    <cellStyle name="Normal 3 3 6 2 2 4 2" xfId="5710"/>
    <cellStyle name="Normal 3 3 6 2 3 3" xfId="5711"/>
    <cellStyle name="Normal 3 3 6 2 3 2 2" xfId="5712"/>
    <cellStyle name="Normal 3 3 6 2 4 2" xfId="5713"/>
    <cellStyle name="Normal 3 3 6 2 5 2" xfId="5714"/>
    <cellStyle name="Normal 3 3 6 3 5" xfId="5715"/>
    <cellStyle name="Normal 3 3 6 3 2 3" xfId="5716"/>
    <cellStyle name="Normal 3 3 6 3 2 2 2" xfId="5717"/>
    <cellStyle name="Normal 3 3 6 3 3 2" xfId="5718"/>
    <cellStyle name="Normal 3 3 6 3 4 2" xfId="5719"/>
    <cellStyle name="Normal 3 3 6 4 3" xfId="5720"/>
    <cellStyle name="Normal 3 3 6 4 2 2" xfId="5721"/>
    <cellStyle name="Normal 3 3 6 5 2" xfId="5722"/>
    <cellStyle name="Normal 3 3 6 6 2" xfId="5723"/>
    <cellStyle name="Normal 3 3 7 7" xfId="5724"/>
    <cellStyle name="Normal 3 3 7 2 6" xfId="5725"/>
    <cellStyle name="Normal 3 3 7 2 2 5" xfId="5726"/>
    <cellStyle name="Normal 3 3 7 2 2 2 3" xfId="5727"/>
    <cellStyle name="Normal 3 3 7 2 2 2 2 2" xfId="5728"/>
    <cellStyle name="Normal 3 3 7 2 2 3 2" xfId="5729"/>
    <cellStyle name="Normal 3 3 7 2 2 4 2" xfId="5730"/>
    <cellStyle name="Normal 3 3 7 2 3 3" xfId="5731"/>
    <cellStyle name="Normal 3 3 7 2 3 2 2" xfId="5732"/>
    <cellStyle name="Normal 3 3 7 2 4 2" xfId="5733"/>
    <cellStyle name="Normal 3 3 7 2 5 2" xfId="5734"/>
    <cellStyle name="Normal 3 3 7 3 5" xfId="5735"/>
    <cellStyle name="Normal 3 3 7 3 2 3" xfId="5736"/>
    <cellStyle name="Normal 3 3 7 3 2 2 2" xfId="5737"/>
    <cellStyle name="Normal 3 3 7 3 3 2" xfId="5738"/>
    <cellStyle name="Normal 3 3 7 3 4 2" xfId="5739"/>
    <cellStyle name="Normal 3 3 7 4 3" xfId="5740"/>
    <cellStyle name="Normal 3 3 7 4 2 2" xfId="5741"/>
    <cellStyle name="Normal 3 3 7 5 2" xfId="5742"/>
    <cellStyle name="Normal 3 3 7 6 2" xfId="5743"/>
    <cellStyle name="Normal 3 3 8 6" xfId="5744"/>
    <cellStyle name="Normal 3 3 8 2 5" xfId="5745"/>
    <cellStyle name="Normal 3 3 8 2 2 3" xfId="5746"/>
    <cellStyle name="Normal 3 3 8 2 2 2 2" xfId="5747"/>
    <cellStyle name="Normal 3 3 8 2 3 2" xfId="5748"/>
    <cellStyle name="Normal 3 3 8 2 4 2" xfId="5749"/>
    <cellStyle name="Normal 3 3 8 3 3" xfId="5750"/>
    <cellStyle name="Normal 3 3 8 3 2 2" xfId="5751"/>
    <cellStyle name="Normal 3 3 8 4 2" xfId="5752"/>
    <cellStyle name="Normal 3 3 8 5 2" xfId="5753"/>
    <cellStyle name="Normal 3 3 9 5" xfId="5754"/>
    <cellStyle name="Normal 3 3 9 2 3" xfId="5755"/>
    <cellStyle name="Normal 3 3 9 2 2 2" xfId="5756"/>
    <cellStyle name="Normal 3 3 9 3 2" xfId="5757"/>
    <cellStyle name="Normal 3 3 9 4 2" xfId="5758"/>
    <cellStyle name="Normal 3 4 12" xfId="5759"/>
    <cellStyle name="Normal 3 4 10 2" xfId="5760"/>
    <cellStyle name="Normal 3 4 11 2" xfId="5761"/>
    <cellStyle name="Normal 3 4 2 11" xfId="5762"/>
    <cellStyle name="Normal 3 4 2 10 2" xfId="5763"/>
    <cellStyle name="Normal 3 4 2 2 9" xfId="5764"/>
    <cellStyle name="Normal 3 4 2 2 2 8" xfId="5765"/>
    <cellStyle name="Normal 3 4 2 2 2 2 7" xfId="5766"/>
    <cellStyle name="Normal 3 4 2 2 2 2 2 6" xfId="5767"/>
    <cellStyle name="Normal 3 4 2 2 2 2 2 2 5" xfId="5768"/>
    <cellStyle name="Normal 3 4 2 2 2 2 2 2 2 3" xfId="5769"/>
    <cellStyle name="Normal 3 4 2 2 2 2 2 2 2 2 2" xfId="5770"/>
    <cellStyle name="Normal 3 4 2 2 2 2 2 2 3 2" xfId="5771"/>
    <cellStyle name="Normal 3 4 2 2 2 2 2 2 4 2" xfId="5772"/>
    <cellStyle name="Normal 3 4 2 2 2 2 2 3 3" xfId="5773"/>
    <cellStyle name="Normal 3 4 2 2 2 2 2 3 2 2" xfId="5774"/>
    <cellStyle name="Normal 3 4 2 2 2 2 2 4 2" xfId="5775"/>
    <cellStyle name="Normal 3 4 2 2 2 2 2 5 2" xfId="5776"/>
    <cellStyle name="Normal 3 4 2 2 2 2 3 5" xfId="5777"/>
    <cellStyle name="Normal 3 4 2 2 2 2 3 2 3" xfId="5778"/>
    <cellStyle name="Normal 3 4 2 2 2 2 3 2 2 2" xfId="5779"/>
    <cellStyle name="Normal 3 4 2 2 2 2 3 3 2" xfId="5780"/>
    <cellStyle name="Normal 3 4 2 2 2 2 3 4 2" xfId="5781"/>
    <cellStyle name="Normal 3 4 2 2 2 2 4 3" xfId="5782"/>
    <cellStyle name="Normal 3 4 2 2 2 2 4 2 2" xfId="5783"/>
    <cellStyle name="Normal 3 4 2 2 2 2 5 2" xfId="5784"/>
    <cellStyle name="Normal 3 4 2 2 2 2 6 2" xfId="5785"/>
    <cellStyle name="Normal 3 4 2 2 2 3 6" xfId="5786"/>
    <cellStyle name="Normal 3 4 2 2 2 3 2 5" xfId="5787"/>
    <cellStyle name="Normal 3 4 2 2 2 3 2 2 3" xfId="5788"/>
    <cellStyle name="Normal 3 4 2 2 2 3 2 2 2 2" xfId="5789"/>
    <cellStyle name="Normal 3 4 2 2 2 3 2 3 2" xfId="5790"/>
    <cellStyle name="Normal 3 4 2 2 2 3 2 4 2" xfId="5791"/>
    <cellStyle name="Normal 3 4 2 2 2 3 3 3" xfId="5792"/>
    <cellStyle name="Normal 3 4 2 2 2 3 3 2 2" xfId="5793"/>
    <cellStyle name="Normal 3 4 2 2 2 3 4 2" xfId="5794"/>
    <cellStyle name="Normal 3 4 2 2 2 3 5 2" xfId="5795"/>
    <cellStyle name="Normal 3 4 2 2 2 4 5" xfId="5796"/>
    <cellStyle name="Normal 3 4 2 2 2 4 2 3" xfId="5797"/>
    <cellStyle name="Normal 3 4 2 2 2 4 2 2 2" xfId="5798"/>
    <cellStyle name="Normal 3 4 2 2 2 4 3 2" xfId="5799"/>
    <cellStyle name="Normal 3 4 2 2 2 4 4 2" xfId="5800"/>
    <cellStyle name="Normal 3 4 2 2 2 5 3" xfId="5801"/>
    <cellStyle name="Normal 3 4 2 2 2 5 2 2" xfId="5802"/>
    <cellStyle name="Normal 3 4 2 2 2 6 2" xfId="5803"/>
    <cellStyle name="Normal 3 4 2 2 2 7 2" xfId="5804"/>
    <cellStyle name="Normal 3 4 2 2 3 7" xfId="5805"/>
    <cellStyle name="Normal 3 4 2 2 3 2 6" xfId="5806"/>
    <cellStyle name="Normal 3 4 2 2 3 2 2 5" xfId="5807"/>
    <cellStyle name="Normal 3 4 2 2 3 2 2 2 3" xfId="5808"/>
    <cellStyle name="Normal 3 4 2 2 3 2 2 2 2 2" xfId="5809"/>
    <cellStyle name="Normal 3 4 2 2 3 2 2 3 2" xfId="5810"/>
    <cellStyle name="Normal 3 4 2 2 3 2 2 4 2" xfId="5811"/>
    <cellStyle name="Normal 3 4 2 2 3 2 3 3" xfId="5812"/>
    <cellStyle name="Normal 3 4 2 2 3 2 3 2 2" xfId="5813"/>
    <cellStyle name="Normal 3 4 2 2 3 2 4 2" xfId="5814"/>
    <cellStyle name="Normal 3 4 2 2 3 2 5 2" xfId="5815"/>
    <cellStyle name="Normal 3 4 2 2 3 3 5" xfId="5816"/>
    <cellStyle name="Normal 3 4 2 2 3 3 2 3" xfId="5817"/>
    <cellStyle name="Normal 3 4 2 2 3 3 2 2 2" xfId="5818"/>
    <cellStyle name="Normal 3 4 2 2 3 3 3 2" xfId="5819"/>
    <cellStyle name="Normal 3 4 2 2 3 3 4 2" xfId="5820"/>
    <cellStyle name="Normal 3 4 2 2 3 4 3" xfId="5821"/>
    <cellStyle name="Normal 3 4 2 2 3 4 2 2" xfId="5822"/>
    <cellStyle name="Normal 3 4 2 2 3 5 2" xfId="5823"/>
    <cellStyle name="Normal 3 4 2 2 3 6 2" xfId="5824"/>
    <cellStyle name="Normal 3 4 2 2 4 6" xfId="5825"/>
    <cellStyle name="Normal 3 4 2 2 4 2 5" xfId="5826"/>
    <cellStyle name="Normal 3 4 2 2 4 2 2 3" xfId="5827"/>
    <cellStyle name="Normal 3 4 2 2 4 2 2 2 2" xfId="5828"/>
    <cellStyle name="Normal 3 4 2 2 4 2 3 2" xfId="5829"/>
    <cellStyle name="Normal 3 4 2 2 4 2 4 2" xfId="5830"/>
    <cellStyle name="Normal 3 4 2 2 4 3 3" xfId="5831"/>
    <cellStyle name="Normal 3 4 2 2 4 3 2 2" xfId="5832"/>
    <cellStyle name="Normal 3 4 2 2 4 4 2" xfId="5833"/>
    <cellStyle name="Normal 3 4 2 2 4 5 2" xfId="5834"/>
    <cellStyle name="Normal 3 4 2 2 5 5" xfId="5835"/>
    <cellStyle name="Normal 3 4 2 2 5 2 3" xfId="5836"/>
    <cellStyle name="Normal 3 4 2 2 5 2 2 2" xfId="5837"/>
    <cellStyle name="Normal 3 4 2 2 5 3 2" xfId="5838"/>
    <cellStyle name="Normal 3 4 2 2 5 4 2" xfId="5839"/>
    <cellStyle name="Normal 3 4 2 2 6 3" xfId="5840"/>
    <cellStyle name="Normal 3 4 2 2 6 2 2" xfId="5841"/>
    <cellStyle name="Normal 3 4 2 2 7 2" xfId="5842"/>
    <cellStyle name="Normal 3 4 2 2 8 2" xfId="5843"/>
    <cellStyle name="Normal 3 4 2 3 8" xfId="5844"/>
    <cellStyle name="Normal 3 4 2 3 2 7" xfId="5845"/>
    <cellStyle name="Normal 3 4 2 3 2 2 6" xfId="5846"/>
    <cellStyle name="Normal 3 4 2 3 2 2 2 5" xfId="5847"/>
    <cellStyle name="Normal 3 4 2 3 2 2 2 2 3" xfId="5848"/>
    <cellStyle name="Normal 3 4 2 3 2 2 2 2 2 2" xfId="5849"/>
    <cellStyle name="Normal 3 4 2 3 2 2 2 3 2" xfId="5850"/>
    <cellStyle name="Normal 3 4 2 3 2 2 2 4 2" xfId="5851"/>
    <cellStyle name="Normal 3 4 2 3 2 2 3 3" xfId="5852"/>
    <cellStyle name="Normal 3 4 2 3 2 2 3 2 2" xfId="5853"/>
    <cellStyle name="Normal 3 4 2 3 2 2 4 2" xfId="5854"/>
    <cellStyle name="Normal 3 4 2 3 2 2 5 2" xfId="5855"/>
    <cellStyle name="Normal 3 4 2 3 2 3 5" xfId="5856"/>
    <cellStyle name="Normal 3 4 2 3 2 3 2 3" xfId="5857"/>
    <cellStyle name="Normal 3 4 2 3 2 3 2 2 2" xfId="5858"/>
    <cellStyle name="Normal 3 4 2 3 2 3 3 2" xfId="5859"/>
    <cellStyle name="Normal 3 4 2 3 2 3 4 2" xfId="5860"/>
    <cellStyle name="Normal 3 4 2 3 2 4 3" xfId="5861"/>
    <cellStyle name="Normal 3 4 2 3 2 4 2 2" xfId="5862"/>
    <cellStyle name="Normal 3 4 2 3 2 5 2" xfId="5863"/>
    <cellStyle name="Normal 3 4 2 3 2 6 2" xfId="5864"/>
    <cellStyle name="Normal 3 4 2 3 3 6" xfId="5865"/>
    <cellStyle name="Normal 3 4 2 3 3 2 5" xfId="5866"/>
    <cellStyle name="Normal 3 4 2 3 3 2 2 3" xfId="5867"/>
    <cellStyle name="Normal 3 4 2 3 3 2 2 2 2" xfId="5868"/>
    <cellStyle name="Normal 3 4 2 3 3 2 3 2" xfId="5869"/>
    <cellStyle name="Normal 3 4 2 3 3 2 4 2" xfId="5870"/>
    <cellStyle name="Normal 3 4 2 3 3 3 3" xfId="5871"/>
    <cellStyle name="Normal 3 4 2 3 3 3 2 2" xfId="5872"/>
    <cellStyle name="Normal 3 4 2 3 3 4 2" xfId="5873"/>
    <cellStyle name="Normal 3 4 2 3 3 5 2" xfId="5874"/>
    <cellStyle name="Normal 3 4 2 3 4 5" xfId="5875"/>
    <cellStyle name="Normal 3 4 2 3 4 2 3" xfId="5876"/>
    <cellStyle name="Normal 3 4 2 3 4 2 2 2" xfId="5877"/>
    <cellStyle name="Normal 3 4 2 3 4 3 2" xfId="5878"/>
    <cellStyle name="Normal 3 4 2 3 4 4 2" xfId="5879"/>
    <cellStyle name="Normal 3 4 2 3 5 3" xfId="5880"/>
    <cellStyle name="Normal 3 4 2 3 5 2 2" xfId="5881"/>
    <cellStyle name="Normal 3 4 2 3 6 2" xfId="5882"/>
    <cellStyle name="Normal 3 4 2 3 7 2" xfId="5883"/>
    <cellStyle name="Normal 3 4 2 4 7" xfId="5884"/>
    <cellStyle name="Normal 3 4 2 4 2 6" xfId="5885"/>
    <cellStyle name="Normal 3 4 2 4 2 2 5" xfId="5886"/>
    <cellStyle name="Normal 3 4 2 4 2 2 2 3" xfId="5887"/>
    <cellStyle name="Normal 3 4 2 4 2 2 2 2 2" xfId="5888"/>
    <cellStyle name="Normal 3 4 2 4 2 2 3 2" xfId="5889"/>
    <cellStyle name="Normal 3 4 2 4 2 2 4 2" xfId="5890"/>
    <cellStyle name="Normal 3 4 2 4 2 3 3" xfId="5891"/>
    <cellStyle name="Normal 3 4 2 4 2 3 2 2" xfId="5892"/>
    <cellStyle name="Normal 3 4 2 4 2 4 2" xfId="5893"/>
    <cellStyle name="Normal 3 4 2 4 2 5 2" xfId="5894"/>
    <cellStyle name="Normal 3 4 2 4 3 5" xfId="5895"/>
    <cellStyle name="Normal 3 4 2 4 3 2 3" xfId="5896"/>
    <cellStyle name="Normal 3 4 2 4 3 2 2 2" xfId="5897"/>
    <cellStyle name="Normal 3 4 2 4 3 3 2" xfId="5898"/>
    <cellStyle name="Normal 3 4 2 4 3 4 2" xfId="5899"/>
    <cellStyle name="Normal 3 4 2 4 4 3" xfId="5900"/>
    <cellStyle name="Normal 3 4 2 4 4 2 2" xfId="5901"/>
    <cellStyle name="Normal 3 4 2 4 5 2" xfId="5902"/>
    <cellStyle name="Normal 3 4 2 4 6 2" xfId="5903"/>
    <cellStyle name="Normal 3 4 2 5 7" xfId="5904"/>
    <cellStyle name="Normal 3 4 2 5 2 6" xfId="5905"/>
    <cellStyle name="Normal 3 4 2 5 2 2 5" xfId="5906"/>
    <cellStyle name="Normal 3 4 2 5 2 2 2 3" xfId="5907"/>
    <cellStyle name="Normal 3 4 2 5 2 2 2 2 2" xfId="5908"/>
    <cellStyle name="Normal 3 4 2 5 2 2 3 2" xfId="5909"/>
    <cellStyle name="Normal 3 4 2 5 2 2 4 2" xfId="5910"/>
    <cellStyle name="Normal 3 4 2 5 2 3 3" xfId="5911"/>
    <cellStyle name="Normal 3 4 2 5 2 3 2 2" xfId="5912"/>
    <cellStyle name="Normal 3 4 2 5 2 4 2" xfId="5913"/>
    <cellStyle name="Normal 3 4 2 5 2 5 2" xfId="5914"/>
    <cellStyle name="Normal 3 4 2 5 3 5" xfId="5915"/>
    <cellStyle name="Normal 3 4 2 5 3 2 3" xfId="5916"/>
    <cellStyle name="Normal 3 4 2 5 3 2 2 2" xfId="5917"/>
    <cellStyle name="Normal 3 4 2 5 3 3 2" xfId="5918"/>
    <cellStyle name="Normal 3 4 2 5 3 4 2" xfId="5919"/>
    <cellStyle name="Normal 3 4 2 5 4 3" xfId="5920"/>
    <cellStyle name="Normal 3 4 2 5 4 2 2" xfId="5921"/>
    <cellStyle name="Normal 3 4 2 5 5 2" xfId="5922"/>
    <cellStyle name="Normal 3 4 2 5 6 2" xfId="5923"/>
    <cellStyle name="Normal 3 4 2 6 6" xfId="5924"/>
    <cellStyle name="Normal 3 4 2 6 2 5" xfId="5925"/>
    <cellStyle name="Normal 3 4 2 6 2 2 3" xfId="5926"/>
    <cellStyle name="Normal 3 4 2 6 2 2 2 2" xfId="5927"/>
    <cellStyle name="Normal 3 4 2 6 2 3 2" xfId="5928"/>
    <cellStyle name="Normal 3 4 2 6 2 4 2" xfId="5929"/>
    <cellStyle name="Normal 3 4 2 6 3 3" xfId="5930"/>
    <cellStyle name="Normal 3 4 2 6 3 2 2" xfId="5931"/>
    <cellStyle name="Normal 3 4 2 6 4 2" xfId="5932"/>
    <cellStyle name="Normal 3 4 2 6 5 2" xfId="5933"/>
    <cellStyle name="Normal 3 4 2 7 5" xfId="5934"/>
    <cellStyle name="Normal 3 4 2 7 2 3" xfId="5935"/>
    <cellStyle name="Normal 3 4 2 7 2 2 2" xfId="5936"/>
    <cellStyle name="Normal 3 4 2 7 3 2" xfId="5937"/>
    <cellStyle name="Normal 3 4 2 7 4 2" xfId="5938"/>
    <cellStyle name="Normal 3 4 2 8 3" xfId="5939"/>
    <cellStyle name="Normal 3 4 2 8 2 2" xfId="5940"/>
    <cellStyle name="Normal 3 4 2 9 2" xfId="5941"/>
    <cellStyle name="Normal 3 4 3 9" xfId="5942"/>
    <cellStyle name="Normal 3 4 3 2 8" xfId="5943"/>
    <cellStyle name="Normal 3 4 3 2 2 7" xfId="5944"/>
    <cellStyle name="Normal 3 4 3 2 2 2 6" xfId="5945"/>
    <cellStyle name="Normal 3 4 3 2 2 2 2 5" xfId="5946"/>
    <cellStyle name="Normal 3 4 3 2 2 2 2 2 3" xfId="5947"/>
    <cellStyle name="Normal 3 4 3 2 2 2 2 2 2 2" xfId="5948"/>
    <cellStyle name="Normal 3 4 3 2 2 2 2 3 2" xfId="5949"/>
    <cellStyle name="Normal 3 4 3 2 2 2 2 4 2" xfId="5950"/>
    <cellStyle name="Normal 3 4 3 2 2 2 3 3" xfId="5951"/>
    <cellStyle name="Normal 3 4 3 2 2 2 3 2 2" xfId="5952"/>
    <cellStyle name="Normal 3 4 3 2 2 2 4 2" xfId="5953"/>
    <cellStyle name="Normal 3 4 3 2 2 2 5 2" xfId="5954"/>
    <cellStyle name="Normal 3 4 3 2 2 3 5" xfId="5955"/>
    <cellStyle name="Normal 3 4 3 2 2 3 2 3" xfId="5956"/>
    <cellStyle name="Normal 3 4 3 2 2 3 2 2 2" xfId="5957"/>
    <cellStyle name="Normal 3 4 3 2 2 3 3 2" xfId="5958"/>
    <cellStyle name="Normal 3 4 3 2 2 3 4 2" xfId="5959"/>
    <cellStyle name="Normal 3 4 3 2 2 4 3" xfId="5960"/>
    <cellStyle name="Normal 3 4 3 2 2 4 2 2" xfId="5961"/>
    <cellStyle name="Normal 3 4 3 2 2 5 2" xfId="5962"/>
    <cellStyle name="Normal 3 4 3 2 2 6 2" xfId="5963"/>
    <cellStyle name="Normal 3 4 3 2 3 6" xfId="5964"/>
    <cellStyle name="Normal 3 4 3 2 3 2 5" xfId="5965"/>
    <cellStyle name="Normal 3 4 3 2 3 2 2 3" xfId="5966"/>
    <cellStyle name="Normal 3 4 3 2 3 2 2 2 2" xfId="5967"/>
    <cellStyle name="Normal 3 4 3 2 3 2 3 2" xfId="5968"/>
    <cellStyle name="Normal 3 4 3 2 3 2 4 2" xfId="5969"/>
    <cellStyle name="Normal 3 4 3 2 3 3 3" xfId="5970"/>
    <cellStyle name="Normal 3 4 3 2 3 3 2 2" xfId="5971"/>
    <cellStyle name="Normal 3 4 3 2 3 4 2" xfId="5972"/>
    <cellStyle name="Normal 3 4 3 2 3 5 2" xfId="5973"/>
    <cellStyle name="Normal 3 4 3 2 4 5" xfId="5974"/>
    <cellStyle name="Normal 3 4 3 2 4 2 3" xfId="5975"/>
    <cellStyle name="Normal 3 4 3 2 4 2 2 2" xfId="5976"/>
    <cellStyle name="Normal 3 4 3 2 4 3 2" xfId="5977"/>
    <cellStyle name="Normal 3 4 3 2 4 4 2" xfId="5978"/>
    <cellStyle name="Normal 3 4 3 2 5 3" xfId="5979"/>
    <cellStyle name="Normal 3 4 3 2 5 2 2" xfId="5980"/>
    <cellStyle name="Normal 3 4 3 2 6 2" xfId="5981"/>
    <cellStyle name="Normal 3 4 3 2 7 2" xfId="5982"/>
    <cellStyle name="Normal 3 4 3 3 7" xfId="5983"/>
    <cellStyle name="Normal 3 4 3 3 2 6" xfId="5984"/>
    <cellStyle name="Normal 3 4 3 3 2 2 5" xfId="5985"/>
    <cellStyle name="Normal 3 4 3 3 2 2 2 3" xfId="5986"/>
    <cellStyle name="Normal 3 4 3 3 2 2 2 2 2" xfId="5987"/>
    <cellStyle name="Normal 3 4 3 3 2 2 3 2" xfId="5988"/>
    <cellStyle name="Normal 3 4 3 3 2 2 4 2" xfId="5989"/>
    <cellStyle name="Normal 3 4 3 3 2 3 3" xfId="5990"/>
    <cellStyle name="Normal 3 4 3 3 2 3 2 2" xfId="5991"/>
    <cellStyle name="Normal 3 4 3 3 2 4 2" xfId="5992"/>
    <cellStyle name="Normal 3 4 3 3 2 5 2" xfId="5993"/>
    <cellStyle name="Normal 3 4 3 3 3 5" xfId="5994"/>
    <cellStyle name="Normal 3 4 3 3 3 2 3" xfId="5995"/>
    <cellStyle name="Normal 3 4 3 3 3 2 2 2" xfId="5996"/>
    <cellStyle name="Normal 3 4 3 3 3 3 2" xfId="5997"/>
    <cellStyle name="Normal 3 4 3 3 3 4 2" xfId="5998"/>
    <cellStyle name="Normal 3 4 3 3 4 3" xfId="5999"/>
    <cellStyle name="Normal 3 4 3 3 4 2 2" xfId="6000"/>
    <cellStyle name="Normal 3 4 3 3 5 2" xfId="6001"/>
    <cellStyle name="Normal 3 4 3 3 6 2" xfId="6002"/>
    <cellStyle name="Normal 3 4 3 4 6" xfId="6003"/>
    <cellStyle name="Normal 3 4 3 4 2 5" xfId="6004"/>
    <cellStyle name="Normal 3 4 3 4 2 2 3" xfId="6005"/>
    <cellStyle name="Normal 3 4 3 4 2 2 2 2" xfId="6006"/>
    <cellStyle name="Normal 3 4 3 4 2 3 2" xfId="6007"/>
    <cellStyle name="Normal 3 4 3 4 2 4 2" xfId="6008"/>
    <cellStyle name="Normal 3 4 3 4 3 3" xfId="6009"/>
    <cellStyle name="Normal 3 4 3 4 3 2 2" xfId="6010"/>
    <cellStyle name="Normal 3 4 3 4 4 2" xfId="6011"/>
    <cellStyle name="Normal 3 4 3 4 5 2" xfId="6012"/>
    <cellStyle name="Normal 3 4 3 5 5" xfId="6013"/>
    <cellStyle name="Normal 3 4 3 5 2 3" xfId="6014"/>
    <cellStyle name="Normal 3 4 3 5 2 2 2" xfId="6015"/>
    <cellStyle name="Normal 3 4 3 5 3 2" xfId="6016"/>
    <cellStyle name="Normal 3 4 3 5 4 2" xfId="6017"/>
    <cellStyle name="Normal 3 4 3 6 3" xfId="6018"/>
    <cellStyle name="Normal 3 4 3 6 2 2" xfId="6019"/>
    <cellStyle name="Normal 3 4 3 7 2" xfId="6020"/>
    <cellStyle name="Normal 3 4 3 8 2" xfId="6021"/>
    <cellStyle name="Normal 3 4 4 8" xfId="6022"/>
    <cellStyle name="Normal 3 4 4 2 7" xfId="6023"/>
    <cellStyle name="Normal 3 4 4 2 2 6" xfId="6024"/>
    <cellStyle name="Normal 3 4 4 2 2 2 5" xfId="6025"/>
    <cellStyle name="Normal 3 4 4 2 2 2 2 3" xfId="6026"/>
    <cellStyle name="Normal 3 4 4 2 2 2 2 2 2" xfId="6027"/>
    <cellStyle name="Normal 3 4 4 2 2 2 3 2" xfId="6028"/>
    <cellStyle name="Normal 3 4 4 2 2 2 4 2" xfId="6029"/>
    <cellStyle name="Normal 3 4 4 2 2 3 3" xfId="6030"/>
    <cellStyle name="Normal 3 4 4 2 2 3 2 2" xfId="6031"/>
    <cellStyle name="Normal 3 4 4 2 2 4 2" xfId="6032"/>
    <cellStyle name="Normal 3 4 4 2 2 5 2" xfId="6033"/>
    <cellStyle name="Normal 3 4 4 2 3 5" xfId="6034"/>
    <cellStyle name="Normal 3 4 4 2 3 2 3" xfId="6035"/>
    <cellStyle name="Normal 3 4 4 2 3 2 2 2" xfId="6036"/>
    <cellStyle name="Normal 3 4 4 2 3 3 2" xfId="6037"/>
    <cellStyle name="Normal 3 4 4 2 3 4 2" xfId="6038"/>
    <cellStyle name="Normal 3 4 4 2 4 3" xfId="6039"/>
    <cellStyle name="Normal 3 4 4 2 4 2 2" xfId="6040"/>
    <cellStyle name="Normal 3 4 4 2 5 2" xfId="6041"/>
    <cellStyle name="Normal 3 4 4 2 6 2" xfId="6042"/>
    <cellStyle name="Normal 3 4 4 3 6" xfId="6043"/>
    <cellStyle name="Normal 3 4 4 3 2 5" xfId="6044"/>
    <cellStyle name="Normal 3 4 4 3 2 2 3" xfId="6045"/>
    <cellStyle name="Normal 3 4 4 3 2 2 2 2" xfId="6046"/>
    <cellStyle name="Normal 3 4 4 3 2 3 2" xfId="6047"/>
    <cellStyle name="Normal 3 4 4 3 2 4 2" xfId="6048"/>
    <cellStyle name="Normal 3 4 4 3 3 3" xfId="6049"/>
    <cellStyle name="Normal 3 4 4 3 3 2 2" xfId="6050"/>
    <cellStyle name="Normal 3 4 4 3 4 2" xfId="6051"/>
    <cellStyle name="Normal 3 4 4 3 5 2" xfId="6052"/>
    <cellStyle name="Normal 3 4 4 4 5" xfId="6053"/>
    <cellStyle name="Normal 3 4 4 4 2 3" xfId="6054"/>
    <cellStyle name="Normal 3 4 4 4 2 2 2" xfId="6055"/>
    <cellStyle name="Normal 3 4 4 4 3 2" xfId="6056"/>
    <cellStyle name="Normal 3 4 4 4 4 2" xfId="6057"/>
    <cellStyle name="Normal 3 4 4 5 3" xfId="6058"/>
    <cellStyle name="Normal 3 4 4 5 2 2" xfId="6059"/>
    <cellStyle name="Normal 3 4 4 6 2" xfId="6060"/>
    <cellStyle name="Normal 3 4 4 7 2" xfId="6061"/>
    <cellStyle name="Normal 3 4 5 7" xfId="6062"/>
    <cellStyle name="Normal 3 4 5 2 6" xfId="6063"/>
    <cellStyle name="Normal 3 4 5 2 2 5" xfId="6064"/>
    <cellStyle name="Normal 3 4 5 2 2 2 3" xfId="6065"/>
    <cellStyle name="Normal 3 4 5 2 2 2 2 2" xfId="6066"/>
    <cellStyle name="Normal 3 4 5 2 2 3 2" xfId="6067"/>
    <cellStyle name="Normal 3 4 5 2 2 4 2" xfId="6068"/>
    <cellStyle name="Normal 3 4 5 2 3 3" xfId="6069"/>
    <cellStyle name="Normal 3 4 5 2 3 2 2" xfId="6070"/>
    <cellStyle name="Normal 3 4 5 2 4 2" xfId="6071"/>
    <cellStyle name="Normal 3 4 5 2 5 2" xfId="6072"/>
    <cellStyle name="Normal 3 4 5 3 5" xfId="6073"/>
    <cellStyle name="Normal 3 4 5 3 2 3" xfId="6074"/>
    <cellStyle name="Normal 3 4 5 3 2 2 2" xfId="6075"/>
    <cellStyle name="Normal 3 4 5 3 3 2" xfId="6076"/>
    <cellStyle name="Normal 3 4 5 3 4 2" xfId="6077"/>
    <cellStyle name="Normal 3 4 5 4 3" xfId="6078"/>
    <cellStyle name="Normal 3 4 5 4 2 2" xfId="6079"/>
    <cellStyle name="Normal 3 4 5 5 2" xfId="6080"/>
    <cellStyle name="Normal 3 4 5 6 2" xfId="6081"/>
    <cellStyle name="Normal 3 4 6 7" xfId="6082"/>
    <cellStyle name="Normal 3 4 6 2 6" xfId="6083"/>
    <cellStyle name="Normal 3 4 6 2 2 5" xfId="6084"/>
    <cellStyle name="Normal 3 4 6 2 2 2 3" xfId="6085"/>
    <cellStyle name="Normal 3 4 6 2 2 2 2 2" xfId="6086"/>
    <cellStyle name="Normal 3 4 6 2 2 3 2" xfId="6087"/>
    <cellStyle name="Normal 3 4 6 2 2 4 2" xfId="6088"/>
    <cellStyle name="Normal 3 4 6 2 3 3" xfId="6089"/>
    <cellStyle name="Normal 3 4 6 2 3 2 2" xfId="6090"/>
    <cellStyle name="Normal 3 4 6 2 4 2" xfId="6091"/>
    <cellStyle name="Normal 3 4 6 2 5 2" xfId="6092"/>
    <cellStyle name="Normal 3 4 6 3 5" xfId="6093"/>
    <cellStyle name="Normal 3 4 6 3 2 3" xfId="6094"/>
    <cellStyle name="Normal 3 4 6 3 2 2 2" xfId="6095"/>
    <cellStyle name="Normal 3 4 6 3 3 2" xfId="6096"/>
    <cellStyle name="Normal 3 4 6 3 4 2" xfId="6097"/>
    <cellStyle name="Normal 3 4 6 4 3" xfId="6098"/>
    <cellStyle name="Normal 3 4 6 4 2 2" xfId="6099"/>
    <cellStyle name="Normal 3 4 6 5 2" xfId="6100"/>
    <cellStyle name="Normal 3 4 6 6 2" xfId="6101"/>
    <cellStyle name="Normal 3 4 7 6" xfId="6102"/>
    <cellStyle name="Normal 3 4 7 2 5" xfId="6103"/>
    <cellStyle name="Normal 3 4 7 2 2 3" xfId="6104"/>
    <cellStyle name="Normal 3 4 7 2 2 2 2" xfId="6105"/>
    <cellStyle name="Normal 3 4 7 2 3 2" xfId="6106"/>
    <cellStyle name="Normal 3 4 7 2 4 2" xfId="6107"/>
    <cellStyle name="Normal 3 4 7 3 3" xfId="6108"/>
    <cellStyle name="Normal 3 4 7 3 2 2" xfId="6109"/>
    <cellStyle name="Normal 3 4 7 4 2" xfId="6110"/>
    <cellStyle name="Normal 3 4 7 5 2" xfId="6111"/>
    <cellStyle name="Normal 3 4 8 5" xfId="6112"/>
    <cellStyle name="Normal 3 4 8 2 3" xfId="6113"/>
    <cellStyle name="Normal 3 4 8 2 2 2" xfId="6114"/>
    <cellStyle name="Normal 3 4 8 3 2" xfId="6115"/>
    <cellStyle name="Normal 3 4 8 4 2" xfId="6116"/>
    <cellStyle name="Normal 3 4 9 3" xfId="6117"/>
    <cellStyle name="Normal 3 4 9 2 2" xfId="6118"/>
    <cellStyle name="Normal 3 5 11" xfId="6119"/>
    <cellStyle name="Normal 3 5 10 2" xfId="6120"/>
    <cellStyle name="Normal 3 5 2 9" xfId="6121"/>
    <cellStyle name="Normal 3 5 2 2 8" xfId="6122"/>
    <cellStyle name="Normal 3 5 2 2 2 7" xfId="6123"/>
    <cellStyle name="Normal 3 5 2 2 2 2 6" xfId="6124"/>
    <cellStyle name="Normal 3 5 2 2 2 2 2 5" xfId="6125"/>
    <cellStyle name="Normal 3 5 2 2 2 2 2 2 3" xfId="6126"/>
    <cellStyle name="Normal 3 5 2 2 2 2 2 2 2 2" xfId="6127"/>
    <cellStyle name="Normal 3 5 2 2 2 2 2 3 2" xfId="6128"/>
    <cellStyle name="Normal 3 5 2 2 2 2 2 4 2" xfId="6129"/>
    <cellStyle name="Normal 3 5 2 2 2 2 3 3" xfId="6130"/>
    <cellStyle name="Normal 3 5 2 2 2 2 3 2 2" xfId="6131"/>
    <cellStyle name="Normal 3 5 2 2 2 2 4 2" xfId="6132"/>
    <cellStyle name="Normal 3 5 2 2 2 2 5 2" xfId="6133"/>
    <cellStyle name="Normal 3 5 2 2 2 3 5" xfId="6134"/>
    <cellStyle name="Normal 3 5 2 2 2 3 2 3" xfId="6135"/>
    <cellStyle name="Normal 3 5 2 2 2 3 2 2 2" xfId="6136"/>
    <cellStyle name="Normal 3 5 2 2 2 3 3 2" xfId="6137"/>
    <cellStyle name="Normal 3 5 2 2 2 3 4 2" xfId="6138"/>
    <cellStyle name="Normal 3 5 2 2 2 4 3" xfId="6139"/>
    <cellStyle name="Normal 3 5 2 2 2 4 2 2" xfId="6140"/>
    <cellStyle name="Normal 3 5 2 2 2 5 2" xfId="6141"/>
    <cellStyle name="Normal 3 5 2 2 2 6 2" xfId="6142"/>
    <cellStyle name="Normal 3 5 2 2 3 6" xfId="6143"/>
    <cellStyle name="Normal 3 5 2 2 3 2 5" xfId="6144"/>
    <cellStyle name="Normal 3 5 2 2 3 2 2 3" xfId="6145"/>
    <cellStyle name="Normal 3 5 2 2 3 2 2 2 2" xfId="6146"/>
    <cellStyle name="Normal 3 5 2 2 3 2 3 2" xfId="6147"/>
    <cellStyle name="Normal 3 5 2 2 3 2 4 2" xfId="6148"/>
    <cellStyle name="Normal 3 5 2 2 3 3 3" xfId="6149"/>
    <cellStyle name="Normal 3 5 2 2 3 3 2 2" xfId="6150"/>
    <cellStyle name="Normal 3 5 2 2 3 4 2" xfId="6151"/>
    <cellStyle name="Normal 3 5 2 2 3 5 2" xfId="6152"/>
    <cellStyle name="Normal 3 5 2 2 4 5" xfId="6153"/>
    <cellStyle name="Normal 3 5 2 2 4 2 3" xfId="6154"/>
    <cellStyle name="Normal 3 5 2 2 4 2 2 2" xfId="6155"/>
    <cellStyle name="Normal 3 5 2 2 4 3 2" xfId="6156"/>
    <cellStyle name="Normal 3 5 2 2 4 4 2" xfId="6157"/>
    <cellStyle name="Normal 3 5 2 2 5 3" xfId="6158"/>
    <cellStyle name="Normal 3 5 2 2 5 2 2" xfId="6159"/>
    <cellStyle name="Normal 3 5 2 2 6 2" xfId="6160"/>
    <cellStyle name="Normal 3 5 2 2 7 2" xfId="6161"/>
    <cellStyle name="Normal 3 5 2 3 7" xfId="6162"/>
    <cellStyle name="Normal 3 5 2 3 2 6" xfId="6163"/>
    <cellStyle name="Normal 3 5 2 3 2 2 5" xfId="6164"/>
    <cellStyle name="Normal 3 5 2 3 2 2 2 3" xfId="6165"/>
    <cellStyle name="Normal 3 5 2 3 2 2 2 2 2" xfId="6166"/>
    <cellStyle name="Normal 3 5 2 3 2 2 3 2" xfId="6167"/>
    <cellStyle name="Normal 3 5 2 3 2 2 4 2" xfId="6168"/>
    <cellStyle name="Normal 3 5 2 3 2 3 3" xfId="6169"/>
    <cellStyle name="Normal 3 5 2 3 2 3 2 2" xfId="6170"/>
    <cellStyle name="Normal 3 5 2 3 2 4 2" xfId="6171"/>
    <cellStyle name="Normal 3 5 2 3 2 5 2" xfId="6172"/>
    <cellStyle name="Normal 3 5 2 3 3 5" xfId="6173"/>
    <cellStyle name="Normal 3 5 2 3 3 2 3" xfId="6174"/>
    <cellStyle name="Normal 3 5 2 3 3 2 2 2" xfId="6175"/>
    <cellStyle name="Normal 3 5 2 3 3 3 2" xfId="6176"/>
    <cellStyle name="Normal 3 5 2 3 3 4 2" xfId="6177"/>
    <cellStyle name="Normal 3 5 2 3 4 3" xfId="6178"/>
    <cellStyle name="Normal 3 5 2 3 4 2 2" xfId="6179"/>
    <cellStyle name="Normal 3 5 2 3 5 2" xfId="6180"/>
    <cellStyle name="Normal 3 5 2 3 6 2" xfId="6181"/>
    <cellStyle name="Normal 3 5 2 4 6" xfId="6182"/>
    <cellStyle name="Normal 3 5 2 4 2 5" xfId="6183"/>
    <cellStyle name="Normal 3 5 2 4 2 2 3" xfId="6184"/>
    <cellStyle name="Normal 3 5 2 4 2 2 2 2" xfId="6185"/>
    <cellStyle name="Normal 3 5 2 4 2 3 2" xfId="6186"/>
    <cellStyle name="Normal 3 5 2 4 2 4 2" xfId="6187"/>
    <cellStyle name="Normal 3 5 2 4 3 3" xfId="6188"/>
    <cellStyle name="Normal 3 5 2 4 3 2 2" xfId="6189"/>
    <cellStyle name="Normal 3 5 2 4 4 2" xfId="6190"/>
    <cellStyle name="Normal 3 5 2 4 5 2" xfId="6191"/>
    <cellStyle name="Normal 3 5 2 5 5" xfId="6192"/>
    <cellStyle name="Normal 3 5 2 5 2 3" xfId="6193"/>
    <cellStyle name="Normal 3 5 2 5 2 2 2" xfId="6194"/>
    <cellStyle name="Normal 3 5 2 5 3 2" xfId="6195"/>
    <cellStyle name="Normal 3 5 2 5 4 2" xfId="6196"/>
    <cellStyle name="Normal 3 5 2 6 3" xfId="6197"/>
    <cellStyle name="Normal 3 5 2 6 2 2" xfId="6198"/>
    <cellStyle name="Normal 3 5 2 7 2" xfId="6199"/>
    <cellStyle name="Normal 3 5 2 8 2" xfId="6200"/>
    <cellStyle name="Normal 3 5 3 8" xfId="6201"/>
    <cellStyle name="Normal 3 5 3 2 7" xfId="6202"/>
    <cellStyle name="Normal 3 5 3 2 2 6" xfId="6203"/>
    <cellStyle name="Normal 3 5 3 2 2 2 5" xfId="6204"/>
    <cellStyle name="Normal 3 5 3 2 2 2 2 3" xfId="6205"/>
    <cellStyle name="Normal 3 5 3 2 2 2 2 2 2" xfId="6206"/>
    <cellStyle name="Normal 3 5 3 2 2 2 3 2" xfId="6207"/>
    <cellStyle name="Normal 3 5 3 2 2 2 4 2" xfId="6208"/>
    <cellStyle name="Normal 3 5 3 2 2 3 3" xfId="6209"/>
    <cellStyle name="Normal 3 5 3 2 2 3 2 2" xfId="6210"/>
    <cellStyle name="Normal 3 5 3 2 2 4 2" xfId="6211"/>
    <cellStyle name="Normal 3 5 3 2 2 5 2" xfId="6212"/>
    <cellStyle name="Normal 3 5 3 2 3 5" xfId="6213"/>
    <cellStyle name="Normal 3 5 3 2 3 2 3" xfId="6214"/>
    <cellStyle name="Normal 3 5 3 2 3 2 2 2" xfId="6215"/>
    <cellStyle name="Normal 3 5 3 2 3 3 2" xfId="6216"/>
    <cellStyle name="Normal 3 5 3 2 3 4 2" xfId="6217"/>
    <cellStyle name="Normal 3 5 3 2 4 3" xfId="6218"/>
    <cellStyle name="Normal 3 5 3 2 4 2 2" xfId="6219"/>
    <cellStyle name="Normal 3 5 3 2 5 2" xfId="6220"/>
    <cellStyle name="Normal 3 5 3 2 6 2" xfId="6221"/>
    <cellStyle name="Normal 3 5 3 3 6" xfId="6222"/>
    <cellStyle name="Normal 3 5 3 3 2 5" xfId="6223"/>
    <cellStyle name="Normal 3 5 3 3 2 2 3" xfId="6224"/>
    <cellStyle name="Normal 3 5 3 3 2 2 2 2" xfId="6225"/>
    <cellStyle name="Normal 3 5 3 3 2 3 2" xfId="6226"/>
    <cellStyle name="Normal 3 5 3 3 2 4 2" xfId="6227"/>
    <cellStyle name="Normal 3 5 3 3 3 3" xfId="6228"/>
    <cellStyle name="Normal 3 5 3 3 3 2 2" xfId="6229"/>
    <cellStyle name="Normal 3 5 3 3 4 2" xfId="6230"/>
    <cellStyle name="Normal 3 5 3 3 5 2" xfId="6231"/>
    <cellStyle name="Normal 3 5 3 4 5" xfId="6232"/>
    <cellStyle name="Normal 3 5 3 4 2 3" xfId="6233"/>
    <cellStyle name="Normal 3 5 3 4 2 2 2" xfId="6234"/>
    <cellStyle name="Normal 3 5 3 4 3 2" xfId="6235"/>
    <cellStyle name="Normal 3 5 3 4 4 2" xfId="6236"/>
    <cellStyle name="Normal 3 5 3 5 3" xfId="6237"/>
    <cellStyle name="Normal 3 5 3 5 2 2" xfId="6238"/>
    <cellStyle name="Normal 3 5 3 6 2" xfId="6239"/>
    <cellStyle name="Normal 3 5 3 7 2" xfId="6240"/>
    <cellStyle name="Normal 3 5 4 7" xfId="6241"/>
    <cellStyle name="Normal 3 5 4 2 6" xfId="6242"/>
    <cellStyle name="Normal 3 5 4 2 2 5" xfId="6243"/>
    <cellStyle name="Normal 3 5 4 2 2 2 3" xfId="6244"/>
    <cellStyle name="Normal 3 5 4 2 2 2 2 2" xfId="6245"/>
    <cellStyle name="Normal 3 5 4 2 2 3 2" xfId="6246"/>
    <cellStyle name="Normal 3 5 4 2 2 4 2" xfId="6247"/>
    <cellStyle name="Normal 3 5 4 2 3 3" xfId="6248"/>
    <cellStyle name="Normal 3 5 4 2 3 2 2" xfId="6249"/>
    <cellStyle name="Normal 3 5 4 2 4 2" xfId="6250"/>
    <cellStyle name="Normal 3 5 4 2 5 2" xfId="6251"/>
    <cellStyle name="Normal 3 5 4 3 5" xfId="6252"/>
    <cellStyle name="Normal 3 5 4 3 2 3" xfId="6253"/>
    <cellStyle name="Normal 3 5 4 3 2 2 2" xfId="6254"/>
    <cellStyle name="Normal 3 5 4 3 3 2" xfId="6255"/>
    <cellStyle name="Normal 3 5 4 3 4 2" xfId="6256"/>
    <cellStyle name="Normal 3 5 4 4 3" xfId="6257"/>
    <cellStyle name="Normal 3 5 4 4 2 2" xfId="6258"/>
    <cellStyle name="Normal 3 5 4 5 2" xfId="6259"/>
    <cellStyle name="Normal 3 5 4 6 2" xfId="6260"/>
    <cellStyle name="Normal 3 5 5 7" xfId="6261"/>
    <cellStyle name="Normal 3 5 5 2 6" xfId="6262"/>
    <cellStyle name="Normal 3 5 5 2 2 5" xfId="6263"/>
    <cellStyle name="Normal 3 5 5 2 2 2 3" xfId="6264"/>
    <cellStyle name="Normal 3 5 5 2 2 2 2 2" xfId="6265"/>
    <cellStyle name="Normal 3 5 5 2 2 3 2" xfId="6266"/>
    <cellStyle name="Normal 3 5 5 2 2 4 2" xfId="6267"/>
    <cellStyle name="Normal 3 5 5 2 3 3" xfId="6268"/>
    <cellStyle name="Normal 3 5 5 2 3 2 2" xfId="6269"/>
    <cellStyle name="Normal 3 5 5 2 4 2" xfId="6270"/>
    <cellStyle name="Normal 3 5 5 2 5 2" xfId="6271"/>
    <cellStyle name="Normal 3 5 5 3 5" xfId="6272"/>
    <cellStyle name="Normal 3 5 5 3 2 3" xfId="6273"/>
    <cellStyle name="Normal 3 5 5 3 2 2 2" xfId="6274"/>
    <cellStyle name="Normal 3 5 5 3 3 2" xfId="6275"/>
    <cellStyle name="Normal 3 5 5 3 4 2" xfId="6276"/>
    <cellStyle name="Normal 3 5 5 4 3" xfId="6277"/>
    <cellStyle name="Normal 3 5 5 4 2 2" xfId="6278"/>
    <cellStyle name="Normal 3 5 5 5 2" xfId="6279"/>
    <cellStyle name="Normal 3 5 5 6 2" xfId="6280"/>
    <cellStyle name="Normal 3 5 6 6" xfId="6281"/>
    <cellStyle name="Normal 3 5 6 2 5" xfId="6282"/>
    <cellStyle name="Normal 3 5 6 2 2 3" xfId="6283"/>
    <cellStyle name="Normal 3 5 6 2 2 2 2" xfId="6284"/>
    <cellStyle name="Normal 3 5 6 2 3 2" xfId="6285"/>
    <cellStyle name="Normal 3 5 6 2 4 2" xfId="6286"/>
    <cellStyle name="Normal 3 5 6 3 3" xfId="6287"/>
    <cellStyle name="Normal 3 5 6 3 2 2" xfId="6288"/>
    <cellStyle name="Normal 3 5 6 4 2" xfId="6289"/>
    <cellStyle name="Normal 3 5 6 5 2" xfId="6290"/>
    <cellStyle name="Normal 3 5 7 5" xfId="6291"/>
    <cellStyle name="Normal 3 5 7 2 3" xfId="6292"/>
    <cellStyle name="Normal 3 5 7 2 2 2" xfId="6293"/>
    <cellStyle name="Normal 3 5 7 3 2" xfId="6294"/>
    <cellStyle name="Normal 3 5 7 4 2" xfId="6295"/>
    <cellStyle name="Normal 3 5 8 3" xfId="6296"/>
    <cellStyle name="Normal 3 5 8 2 2" xfId="6297"/>
    <cellStyle name="Normal 3 5 9 2" xfId="6298"/>
    <cellStyle name="Normal 3 6 9" xfId="6299"/>
    <cellStyle name="Normal 3 6 2 8" xfId="6300"/>
    <cellStyle name="Normal 3 6 2 2 7" xfId="6301"/>
    <cellStyle name="Normal 3 6 2 2 2 6" xfId="6302"/>
    <cellStyle name="Normal 3 6 2 2 2 2 5" xfId="6303"/>
    <cellStyle name="Normal 3 6 2 2 2 2 2 3" xfId="6304"/>
    <cellStyle name="Normal 3 6 2 2 2 2 2 2 2" xfId="6305"/>
    <cellStyle name="Normal 3 6 2 2 2 2 3 2" xfId="6306"/>
    <cellStyle name="Normal 3 6 2 2 2 2 4 2" xfId="6307"/>
    <cellStyle name="Normal 3 6 2 2 2 3 3" xfId="6308"/>
    <cellStyle name="Normal 3 6 2 2 2 3 2 2" xfId="6309"/>
    <cellStyle name="Normal 3 6 2 2 2 4 2" xfId="6310"/>
    <cellStyle name="Normal 3 6 2 2 2 5 2" xfId="6311"/>
    <cellStyle name="Normal 3 6 2 2 3 5" xfId="6312"/>
    <cellStyle name="Normal 3 6 2 2 3 2 3" xfId="6313"/>
    <cellStyle name="Normal 3 6 2 2 3 2 2 2" xfId="6314"/>
    <cellStyle name="Normal 3 6 2 2 3 3 2" xfId="6315"/>
    <cellStyle name="Normal 3 6 2 2 3 4 2" xfId="6316"/>
    <cellStyle name="Normal 3 6 2 2 4 3" xfId="6317"/>
    <cellStyle name="Normal 3 6 2 2 4 2 2" xfId="6318"/>
    <cellStyle name="Normal 3 6 2 2 5 2" xfId="6319"/>
    <cellStyle name="Normal 3 6 2 2 6 2" xfId="6320"/>
    <cellStyle name="Normal 3 6 2 3 6" xfId="6321"/>
    <cellStyle name="Normal 3 6 2 3 2 5" xfId="6322"/>
    <cellStyle name="Normal 3 6 2 3 2 2 3" xfId="6323"/>
    <cellStyle name="Normal 3 6 2 3 2 2 2 2" xfId="6324"/>
    <cellStyle name="Normal 3 6 2 3 2 3 2" xfId="6325"/>
    <cellStyle name="Normal 3 6 2 3 2 4 2" xfId="6326"/>
    <cellStyle name="Normal 3 6 2 3 3 3" xfId="6327"/>
    <cellStyle name="Normal 3 6 2 3 3 2 2" xfId="6328"/>
    <cellStyle name="Normal 3 6 2 3 4 2" xfId="6329"/>
    <cellStyle name="Normal 3 6 2 3 5 2" xfId="6330"/>
    <cellStyle name="Normal 3 6 2 4 5" xfId="6331"/>
    <cellStyle name="Normal 3 6 2 4 2 3" xfId="6332"/>
    <cellStyle name="Normal 3 6 2 4 2 2 2" xfId="6333"/>
    <cellStyle name="Normal 3 6 2 4 3 2" xfId="6334"/>
    <cellStyle name="Normal 3 6 2 4 4 2" xfId="6335"/>
    <cellStyle name="Normal 3 6 2 5 3" xfId="6336"/>
    <cellStyle name="Normal 3 6 2 5 2 2" xfId="6337"/>
    <cellStyle name="Normal 3 6 2 6 2" xfId="6338"/>
    <cellStyle name="Normal 3 6 2 7 2" xfId="6339"/>
    <cellStyle name="Normal 3 6 3 7" xfId="6340"/>
    <cellStyle name="Normal 3 6 3 2 6" xfId="6341"/>
    <cellStyle name="Normal 3 6 3 2 2 5" xfId="6342"/>
    <cellStyle name="Normal 3 6 3 2 2 2 3" xfId="6343"/>
    <cellStyle name="Normal 3 6 3 2 2 2 2 2" xfId="6344"/>
    <cellStyle name="Normal 3 6 3 2 2 3 2" xfId="6345"/>
    <cellStyle name="Normal 3 6 3 2 2 4 2" xfId="6346"/>
    <cellStyle name="Normal 3 6 3 2 3 3" xfId="6347"/>
    <cellStyle name="Normal 3 6 3 2 3 2 2" xfId="6348"/>
    <cellStyle name="Normal 3 6 3 2 4 2" xfId="6349"/>
    <cellStyle name="Normal 3 6 3 2 5 2" xfId="6350"/>
    <cellStyle name="Normal 3 6 3 3 5" xfId="6351"/>
    <cellStyle name="Normal 3 6 3 3 2 3" xfId="6352"/>
    <cellStyle name="Normal 3 6 3 3 2 2 2" xfId="6353"/>
    <cellStyle name="Normal 3 6 3 3 3 2" xfId="6354"/>
    <cellStyle name="Normal 3 6 3 3 4 2" xfId="6355"/>
    <cellStyle name="Normal 3 6 3 4 3" xfId="6356"/>
    <cellStyle name="Normal 3 6 3 4 2 2" xfId="6357"/>
    <cellStyle name="Normal 3 6 3 5 2" xfId="6358"/>
    <cellStyle name="Normal 3 6 3 6 2" xfId="6359"/>
    <cellStyle name="Normal 3 6 4 6" xfId="6360"/>
    <cellStyle name="Normal 3 6 4 2 5" xfId="6361"/>
    <cellStyle name="Normal 3 6 4 2 2 3" xfId="6362"/>
    <cellStyle name="Normal 3 6 4 2 2 2 2" xfId="6363"/>
    <cellStyle name="Normal 3 6 4 2 3 2" xfId="6364"/>
    <cellStyle name="Normal 3 6 4 2 4 2" xfId="6365"/>
    <cellStyle name="Normal 3 6 4 3 3" xfId="6366"/>
    <cellStyle name="Normal 3 6 4 3 2 2" xfId="6367"/>
    <cellStyle name="Normal 3 6 4 4 2" xfId="6368"/>
    <cellStyle name="Normal 3 6 4 5 2" xfId="6369"/>
    <cellStyle name="Normal 3 6 5 5" xfId="6370"/>
    <cellStyle name="Normal 3 6 5 2 3" xfId="6371"/>
    <cellStyle name="Normal 3 6 5 2 2 2" xfId="6372"/>
    <cellStyle name="Normal 3 6 5 3 2" xfId="6373"/>
    <cellStyle name="Normal 3 6 5 4 2" xfId="6374"/>
    <cellStyle name="Normal 3 6 6 3" xfId="6375"/>
    <cellStyle name="Normal 3 6 6 2 2" xfId="6376"/>
    <cellStyle name="Normal 3 6 7 2" xfId="6377"/>
    <cellStyle name="Normal 3 6 8 2" xfId="6378"/>
    <cellStyle name="Normal 3 7 8" xfId="6379"/>
    <cellStyle name="Normal 3 7 2 7" xfId="6380"/>
    <cellStyle name="Normal 3 7 2 2 6" xfId="6381"/>
    <cellStyle name="Normal 3 7 2 2 2 5" xfId="6382"/>
    <cellStyle name="Normal 3 7 2 2 2 2 3" xfId="6383"/>
    <cellStyle name="Normal 3 7 2 2 2 2 2 2" xfId="6384"/>
    <cellStyle name="Normal 3 7 2 2 2 3 2" xfId="6385"/>
    <cellStyle name="Normal 3 7 2 2 2 4 2" xfId="6386"/>
    <cellStyle name="Normal 3 7 2 2 3 3" xfId="6387"/>
    <cellStyle name="Normal 3 7 2 2 3 2 2" xfId="6388"/>
    <cellStyle name="Normal 3 7 2 2 4 2" xfId="6389"/>
    <cellStyle name="Normal 3 7 2 2 5 2" xfId="6390"/>
    <cellStyle name="Normal 3 7 2 3 5" xfId="6391"/>
    <cellStyle name="Normal 3 7 2 3 2 3" xfId="6392"/>
    <cellStyle name="Normal 3 7 2 3 2 2 2" xfId="6393"/>
    <cellStyle name="Normal 3 7 2 3 3 2" xfId="6394"/>
    <cellStyle name="Normal 3 7 2 3 4 2" xfId="6395"/>
    <cellStyle name="Normal 3 7 2 4 3" xfId="6396"/>
    <cellStyle name="Normal 3 7 2 4 2 2" xfId="6397"/>
    <cellStyle name="Normal 3 7 2 5 2" xfId="6398"/>
    <cellStyle name="Normal 3 7 2 6 2" xfId="6399"/>
    <cellStyle name="Normal 3 7 3 6" xfId="6400"/>
    <cellStyle name="Normal 3 7 3 2 5" xfId="6401"/>
    <cellStyle name="Normal 3 7 3 2 2 3" xfId="6402"/>
    <cellStyle name="Normal 3 7 3 2 2 2 2" xfId="6403"/>
    <cellStyle name="Normal 3 7 3 2 3 2" xfId="6404"/>
    <cellStyle name="Normal 3 7 3 2 4 2" xfId="6405"/>
    <cellStyle name="Normal 3 7 3 3 3" xfId="6406"/>
    <cellStyle name="Normal 3 7 3 3 2 2" xfId="6407"/>
    <cellStyle name="Normal 3 7 3 4 2" xfId="6408"/>
    <cellStyle name="Normal 3 7 3 5 2" xfId="6409"/>
    <cellStyle name="Normal 3 7 4 5" xfId="6410"/>
    <cellStyle name="Normal 3 7 4 2 3" xfId="6411"/>
    <cellStyle name="Normal 3 7 4 2 2 2" xfId="6412"/>
    <cellStyle name="Normal 3 7 4 3 2" xfId="6413"/>
    <cellStyle name="Normal 3 7 4 4 2" xfId="6414"/>
    <cellStyle name="Normal 3 7 5 3" xfId="6415"/>
    <cellStyle name="Normal 3 7 5 2 2" xfId="6416"/>
    <cellStyle name="Normal 3 7 6 2" xfId="6417"/>
    <cellStyle name="Normal 3 7 7 2" xfId="6418"/>
    <cellStyle name="Normal 3 8 7" xfId="6419"/>
    <cellStyle name="Normal 3 8 2 6" xfId="6420"/>
    <cellStyle name="Normal 3 8 2 2 5" xfId="6421"/>
    <cellStyle name="Normal 3 8 2 2 2 3" xfId="6422"/>
    <cellStyle name="Normal 3 8 2 2 2 2 2" xfId="6423"/>
    <cellStyle name="Normal 3 8 2 2 3 2" xfId="6424"/>
    <cellStyle name="Normal 3 8 2 2 4 2" xfId="6425"/>
    <cellStyle name="Normal 3 8 2 3 3" xfId="6426"/>
    <cellStyle name="Normal 3 8 2 3 2 2" xfId="6427"/>
    <cellStyle name="Normal 3 8 2 4 2" xfId="6428"/>
    <cellStyle name="Normal 3 8 2 5 2" xfId="6429"/>
    <cellStyle name="Normal 3 8 3 5" xfId="6430"/>
    <cellStyle name="Normal 3 8 3 2 3" xfId="6431"/>
    <cellStyle name="Normal 3 8 3 2 2 2" xfId="6432"/>
    <cellStyle name="Normal 3 8 3 3 2" xfId="6433"/>
    <cellStyle name="Normal 3 8 3 4 2" xfId="6434"/>
    <cellStyle name="Normal 3 8 4 3" xfId="6435"/>
    <cellStyle name="Normal 3 8 4 2 2" xfId="6436"/>
    <cellStyle name="Normal 3 8 5 2" xfId="6437"/>
    <cellStyle name="Normal 3 8 6 2" xfId="6438"/>
    <cellStyle name="Normal 3 9 7" xfId="6439"/>
    <cellStyle name="Normal 3 9 2 6" xfId="6440"/>
    <cellStyle name="Normal 3 9 2 2 5" xfId="6441"/>
    <cellStyle name="Normal 3 9 2 2 2 3" xfId="6442"/>
    <cellStyle name="Normal 3 9 2 2 2 2 2" xfId="6443"/>
    <cellStyle name="Normal 3 9 2 2 3 2" xfId="6444"/>
    <cellStyle name="Normal 3 9 2 2 4 2" xfId="6445"/>
    <cellStyle name="Normal 3 9 2 3 3" xfId="6446"/>
    <cellStyle name="Normal 3 9 2 3 2 2" xfId="6447"/>
    <cellStyle name="Normal 3 9 2 4 2" xfId="6448"/>
    <cellStyle name="Normal 3 9 2 5 2" xfId="6449"/>
    <cellStyle name="Normal 3 9 3 5" xfId="6450"/>
    <cellStyle name="Normal 3 9 3 2 3" xfId="6451"/>
    <cellStyle name="Normal 3 9 3 2 2 2" xfId="6452"/>
    <cellStyle name="Normal 3 9 3 3 2" xfId="6453"/>
    <cellStyle name="Normal 3 9 3 4 2" xfId="6454"/>
    <cellStyle name="Normal 3 9 4 3" xfId="6455"/>
    <cellStyle name="Normal 3 9 4 2 2" xfId="6456"/>
    <cellStyle name="Normal 3 9 5 2" xfId="6457"/>
    <cellStyle name="Normal 3 9 6 2" xfId="6458"/>
    <cellStyle name="Normal 4 4 6" xfId="6459"/>
    <cellStyle name="Normal 4 4 2 5" xfId="6460"/>
    <cellStyle name="Normal 4 4 2 2 3" xfId="6461"/>
    <cellStyle name="Normal 4 4 2 2 2 2" xfId="6462"/>
    <cellStyle name="Normal 4 4 2 3 2" xfId="6463"/>
    <cellStyle name="Normal 4 4 2 4 2" xfId="6464"/>
    <cellStyle name="Normal 4 4 3 3" xfId="6465"/>
    <cellStyle name="Normal 4 4 3 2 2" xfId="6466"/>
    <cellStyle name="Normal 4 4 4 2" xfId="6467"/>
    <cellStyle name="Normal 4 4 5 2" xfId="6468"/>
    <cellStyle name="Normal 4 5 5" xfId="6469"/>
    <cellStyle name="Normal 4 5 2 3" xfId="6470"/>
    <cellStyle name="Normal 4 5 2 2 2" xfId="6471"/>
    <cellStyle name="Normal 4 5 3 2" xfId="6472"/>
    <cellStyle name="Normal 4 5 4 2" xfId="6473"/>
    <cellStyle name="Normal 4 6 3" xfId="6474"/>
    <cellStyle name="Normal 4 6 2 2" xfId="6475"/>
    <cellStyle name="Normal 4 7 2" xfId="6476"/>
    <cellStyle name="Normal 4 8 2" xfId="6477"/>
    <cellStyle name="Normal 5 2 6" xfId="6478"/>
    <cellStyle name="Normal 5 2 2 5" xfId="6479"/>
    <cellStyle name="Normal 5 2 2 2 3" xfId="6480"/>
    <cellStyle name="Normal 5 2 2 2 2 2" xfId="6481"/>
    <cellStyle name="Normal 5 2 2 3 2" xfId="6482"/>
    <cellStyle name="Normal 5 2 2 4 2" xfId="6483"/>
    <cellStyle name="Normal 5 2 3 3" xfId="6484"/>
    <cellStyle name="Normal 5 2 3 2 2" xfId="6485"/>
    <cellStyle name="Normal 5 2 4 2" xfId="6486"/>
    <cellStyle name="Normal 5 2 5 2" xfId="6487"/>
    <cellStyle name="Normal 5 3 5" xfId="6488"/>
    <cellStyle name="Normal 5 3 2 3" xfId="6489"/>
    <cellStyle name="Normal 5 3 2 2 2" xfId="6490"/>
    <cellStyle name="Normal 5 3 3 2" xfId="6491"/>
    <cellStyle name="Normal 5 3 4 2" xfId="6492"/>
    <cellStyle name="Normal 5 4 3" xfId="6493"/>
    <cellStyle name="Normal 5 4 2 2" xfId="6494"/>
    <cellStyle name="Normal 5 5 2" xfId="6495"/>
    <cellStyle name="Normal 5 6 2" xfId="6496"/>
    <cellStyle name="Normal 6 7" xfId="6497"/>
    <cellStyle name="Normal 6 2 6" xfId="6498"/>
    <cellStyle name="Normal 6 2 2 5" xfId="6499"/>
    <cellStyle name="Normal 6 2 2 2 3" xfId="6500"/>
    <cellStyle name="Normal 6 2 2 2 2 2" xfId="6501"/>
    <cellStyle name="Normal 6 2 2 3 2" xfId="6502"/>
    <cellStyle name="Normal 6 2 2 4 2" xfId="6503"/>
    <cellStyle name="Normal 6 2 3 3" xfId="6504"/>
    <cellStyle name="Normal 6 2 3 2 2" xfId="6505"/>
    <cellStyle name="Normal 6 2 4 2" xfId="6506"/>
    <cellStyle name="Normal 6 2 5 2" xfId="6507"/>
    <cellStyle name="Normal 6 3 5" xfId="6508"/>
    <cellStyle name="Normal 6 3 2 3" xfId="6509"/>
    <cellStyle name="Normal 6 3 2 2 2" xfId="6510"/>
    <cellStyle name="Normal 6 3 3 2" xfId="6511"/>
    <cellStyle name="Normal 6 3 4 2" xfId="6512"/>
    <cellStyle name="Normal 6 4 3" xfId="6513"/>
    <cellStyle name="Normal 6 4 2 2" xfId="6514"/>
    <cellStyle name="Normal 6 5 2" xfId="6515"/>
    <cellStyle name="Normal 6 6 2" xfId="6516"/>
    <cellStyle name="Normal 7 2 6" xfId="6517"/>
    <cellStyle name="Normal 7 2 2 5" xfId="6518"/>
    <cellStyle name="Normal 7 2 2 2 3" xfId="6519"/>
    <cellStyle name="Normal 7 2 2 2 2 2" xfId="6520"/>
    <cellStyle name="Normal 7 2 2 3 2" xfId="6521"/>
    <cellStyle name="Normal 7 2 2 4 2" xfId="6522"/>
    <cellStyle name="Normal 7 2 3 3" xfId="6523"/>
    <cellStyle name="Normal 7 2 3 2 2" xfId="6524"/>
    <cellStyle name="Normal 7 2 4 2" xfId="6525"/>
    <cellStyle name="Normal 7 2 5 2" xfId="6526"/>
    <cellStyle name="Normal 7 3 5" xfId="6527"/>
    <cellStyle name="Normal 7 3 2 3" xfId="6528"/>
    <cellStyle name="Normal 7 3 2 2 2" xfId="6529"/>
    <cellStyle name="Normal 7 3 3 2" xfId="6530"/>
    <cellStyle name="Normal 7 3 4 2" xfId="6531"/>
    <cellStyle name="Normal 7 4 3" xfId="6532"/>
    <cellStyle name="Normal 7 4 2 2" xfId="6533"/>
    <cellStyle name="Normal 7 5 2" xfId="6534"/>
    <cellStyle name="Normal 7 6 2" xfId="6535"/>
    <cellStyle name="Normal 8 7" xfId="6536"/>
    <cellStyle name="Normal 8 2 6" xfId="6537"/>
    <cellStyle name="Normal 8 2 2 5" xfId="6538"/>
    <cellStyle name="Normal 8 2 2 2 3" xfId="6539"/>
    <cellStyle name="Normal 8 2 2 2 2 2" xfId="6540"/>
    <cellStyle name="Normal 8 2 2 3 2" xfId="6541"/>
    <cellStyle name="Normal 8 2 2 4 2" xfId="6542"/>
    <cellStyle name="Normal 8 2 3 3" xfId="6543"/>
    <cellStyle name="Normal 8 2 3 2 2" xfId="6544"/>
    <cellStyle name="Normal 8 2 4 2" xfId="6545"/>
    <cellStyle name="Normal 8 2 5 2" xfId="6546"/>
    <cellStyle name="Normal 8 3 5" xfId="6547"/>
    <cellStyle name="Normal 8 3 2 3" xfId="6548"/>
    <cellStyle name="Normal 8 3 2 2 2" xfId="6549"/>
    <cellStyle name="Normal 8 3 3 2" xfId="6550"/>
    <cellStyle name="Normal 8 3 4 2" xfId="6551"/>
    <cellStyle name="Normal 8 4 3" xfId="6552"/>
    <cellStyle name="Normal 8 4 2 2" xfId="6553"/>
    <cellStyle name="Normal 8 5 2" xfId="6554"/>
    <cellStyle name="Normal 8 6 2" xfId="6555"/>
    <cellStyle name="Normal 9 2 5" xfId="6556"/>
    <cellStyle name="Normal 9 2 2 3" xfId="6557"/>
    <cellStyle name="Normal 9 2 2 2 2" xfId="6558"/>
    <cellStyle name="Normal 9 2 3 2" xfId="6559"/>
    <cellStyle name="Normal 9 2 4 2" xfId="6560"/>
    <cellStyle name="Normal 9 3 3" xfId="6561"/>
    <cellStyle name="Normal 9 3 2 2" xfId="6562"/>
    <cellStyle name="Normal 9 4 2" xfId="6563"/>
    <cellStyle name="Normal 9 5 2" xfId="6564"/>
    <cellStyle name="Note 3 7" xfId="6565"/>
    <cellStyle name="Note 3 2 6" xfId="6566"/>
    <cellStyle name="Note 3 2 2 5" xfId="6567"/>
    <cellStyle name="Note 3 2 2 2 3" xfId="6568"/>
    <cellStyle name="Note 3 2 2 2 2 2" xfId="6569"/>
    <cellStyle name="Note 3 2 2 3 2" xfId="6570"/>
    <cellStyle name="Note 3 2 2 4 2" xfId="6571"/>
    <cellStyle name="Note 3 2 3 3" xfId="6572"/>
    <cellStyle name="Note 3 2 3 2 2" xfId="6573"/>
    <cellStyle name="Note 3 2 4 2" xfId="6574"/>
    <cellStyle name="Note 3 2 5 2" xfId="6575"/>
    <cellStyle name="Note 3 3 5" xfId="6576"/>
    <cellStyle name="Note 3 3 2 3" xfId="6577"/>
    <cellStyle name="Note 3 3 2 2 2" xfId="6578"/>
    <cellStyle name="Note 3 3 3 2" xfId="6579"/>
    <cellStyle name="Note 3 3 4 2" xfId="6580"/>
    <cellStyle name="Note 3 4 3" xfId="6581"/>
    <cellStyle name="Note 3 4 2 2" xfId="6582"/>
    <cellStyle name="Note 3 5 2" xfId="6583"/>
    <cellStyle name="Note 3 6 2" xfId="6584"/>
    <cellStyle name="Title" xfId="6585"/>
    <cellStyle name="Normal 10" xfId="6586"/>
    <cellStyle name="Comma 2_Working Papers - Input" xfId="6587"/>
    <cellStyle name="Percent 8" xfId="65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20</xdr:row>
      <xdr:rowOff>38100</xdr:rowOff>
    </xdr:to>
    <xdr:pic>
      <xdr:nvPicPr>
        <xdr:cNvPr id="3" name="Picture 2"/>
        <xdr:cNvPicPr preferRelativeResize="1">
          <a:picLocks noChangeAspect="1"/>
        </xdr:cNvPicPr>
      </xdr:nvPicPr>
      <xdr:blipFill>
        <a:blip r:embed="rId1"/>
        <a:stretch>
          <a:fillRect/>
        </a:stretch>
      </xdr:blipFill>
      <xdr:spPr>
        <a:xfrm>
          <a:off x="2085975" y="3248025"/>
          <a:ext cx="4533900" cy="1543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81</xdr:col>
      <xdr:colOff>0</xdr:colOff>
      <xdr:row>94</xdr:row>
      <xdr:rowOff>0</xdr:rowOff>
    </xdr:from>
    <xdr:ext cx="695325" cy="704850"/>
    <xdr:pic>
      <xdr:nvPicPr>
        <xdr:cNvPr id="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166116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192</xdr:row>
      <xdr:rowOff>0</xdr:rowOff>
    </xdr:from>
    <xdr:ext cx="695325" cy="704850"/>
    <xdr:pic>
      <xdr:nvPicPr>
        <xdr:cNvPr id="3"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331089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6116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192</xdr:row>
      <xdr:rowOff>0</xdr:rowOff>
    </xdr:from>
    <xdr:ext cx="695325" cy="895350"/>
    <xdr:pic>
      <xdr:nvPicPr>
        <xdr:cNvPr id="5"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978300" y="33108900"/>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6"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6116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193</xdr:row>
      <xdr:rowOff>0</xdr:rowOff>
    </xdr:from>
    <xdr:ext cx="695325" cy="971550"/>
    <xdr:pic>
      <xdr:nvPicPr>
        <xdr:cNvPr id="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978300" y="3328987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193</xdr:row>
      <xdr:rowOff>0</xdr:rowOff>
    </xdr:from>
    <xdr:ext cx="695325" cy="971550"/>
    <xdr:pic>
      <xdr:nvPicPr>
        <xdr:cNvPr id="8"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978300" y="3328987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94</xdr:row>
      <xdr:rowOff>28575</xdr:rowOff>
    </xdr:from>
    <xdr:ext cx="809625" cy="914400"/>
    <xdr:pic>
      <xdr:nvPicPr>
        <xdr:cNvPr id="9"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664017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187</xdr:row>
      <xdr:rowOff>57150</xdr:rowOff>
    </xdr:from>
    <xdr:ext cx="809625" cy="914400"/>
    <xdr:pic>
      <xdr:nvPicPr>
        <xdr:cNvPr id="10"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207067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704850"/>
    <xdr:pic>
      <xdr:nvPicPr>
        <xdr:cNvPr id="1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166116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704850"/>
    <xdr:pic>
      <xdr:nvPicPr>
        <xdr:cNvPr id="1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318516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1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6116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895350"/>
    <xdr:pic>
      <xdr:nvPicPr>
        <xdr:cNvPr id="14"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978300" y="31851600"/>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1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6116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187</xdr:row>
      <xdr:rowOff>0</xdr:rowOff>
    </xdr:from>
    <xdr:ext cx="695325" cy="971550"/>
    <xdr:pic>
      <xdr:nvPicPr>
        <xdr:cNvPr id="16"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978300" y="3201352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187</xdr:row>
      <xdr:rowOff>0</xdr:rowOff>
    </xdr:from>
    <xdr:ext cx="695325" cy="971550"/>
    <xdr:pic>
      <xdr:nvPicPr>
        <xdr:cNvPr id="1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978300" y="3201352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94</xdr:row>
      <xdr:rowOff>28575</xdr:rowOff>
    </xdr:from>
    <xdr:ext cx="809625" cy="914400"/>
    <xdr:pic>
      <xdr:nvPicPr>
        <xdr:cNvPr id="18"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664017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187</xdr:row>
      <xdr:rowOff>57150</xdr:rowOff>
    </xdr:from>
    <xdr:ext cx="809625" cy="914400"/>
    <xdr:pic>
      <xdr:nvPicPr>
        <xdr:cNvPr id="19"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207067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20" name="Picture 5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704850"/>
    <xdr:pic>
      <xdr:nvPicPr>
        <xdr:cNvPr id="2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318516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704850"/>
    <xdr:pic>
      <xdr:nvPicPr>
        <xdr:cNvPr id="2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166116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2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6116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2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6116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94</xdr:row>
      <xdr:rowOff>28575</xdr:rowOff>
    </xdr:from>
    <xdr:ext cx="809625" cy="914400"/>
    <xdr:pic>
      <xdr:nvPicPr>
        <xdr:cNvPr id="25"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664017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704850"/>
    <xdr:pic>
      <xdr:nvPicPr>
        <xdr:cNvPr id="26"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166116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27"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6116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28"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6116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94</xdr:row>
      <xdr:rowOff>28575</xdr:rowOff>
    </xdr:from>
    <xdr:ext cx="809625" cy="914400"/>
    <xdr:pic>
      <xdr:nvPicPr>
        <xdr:cNvPr id="29"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664017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704850"/>
    <xdr:pic>
      <xdr:nvPicPr>
        <xdr:cNvPr id="30"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166116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31"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6116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32"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6116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94</xdr:row>
      <xdr:rowOff>28575</xdr:rowOff>
    </xdr:from>
    <xdr:ext cx="809625" cy="914400"/>
    <xdr:pic>
      <xdr:nvPicPr>
        <xdr:cNvPr id="33"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664017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704850"/>
    <xdr:pic>
      <xdr:nvPicPr>
        <xdr:cNvPr id="34"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166116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3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6116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36" name="Picture 35"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6116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94</xdr:row>
      <xdr:rowOff>28575</xdr:rowOff>
    </xdr:from>
    <xdr:ext cx="809625" cy="914400"/>
    <xdr:pic>
      <xdr:nvPicPr>
        <xdr:cNvPr id="37"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664017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704850"/>
    <xdr:pic>
      <xdr:nvPicPr>
        <xdr:cNvPr id="38"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164496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704850"/>
    <xdr:pic>
      <xdr:nvPicPr>
        <xdr:cNvPr id="39"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164496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0</xdr:row>
      <xdr:rowOff>0</xdr:rowOff>
    </xdr:from>
    <xdr:ext cx="695325" cy="704850"/>
    <xdr:pic>
      <xdr:nvPicPr>
        <xdr:cNvPr id="40"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0</xdr:row>
      <xdr:rowOff>0</xdr:rowOff>
    </xdr:from>
    <xdr:ext cx="695325" cy="704850"/>
    <xdr:pic>
      <xdr:nvPicPr>
        <xdr:cNvPr id="4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704850"/>
    <xdr:pic>
      <xdr:nvPicPr>
        <xdr:cNvPr id="4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318516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704850"/>
    <xdr:pic>
      <xdr:nvPicPr>
        <xdr:cNvPr id="43"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318516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704850"/>
    <xdr:pic>
      <xdr:nvPicPr>
        <xdr:cNvPr id="44"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318516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704850"/>
    <xdr:pic>
      <xdr:nvPicPr>
        <xdr:cNvPr id="45"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318516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558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05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7"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590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480</xdr:row>
      <xdr:rowOff>38100</xdr:rowOff>
    </xdr:from>
    <xdr:ext cx="800100" cy="904875"/>
    <xdr:pic>
      <xdr:nvPicPr>
        <xdr:cNvPr id="8"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1935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560</xdr:row>
      <xdr:rowOff>38100</xdr:rowOff>
    </xdr:from>
    <xdr:ext cx="800100" cy="904875"/>
    <xdr:pic>
      <xdr:nvPicPr>
        <xdr:cNvPr id="9"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127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639</xdr:row>
      <xdr:rowOff>38100</xdr:rowOff>
    </xdr:from>
    <xdr:ext cx="800100" cy="904875"/>
    <xdr:pic>
      <xdr:nvPicPr>
        <xdr:cNvPr id="10"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21581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719</xdr:row>
      <xdr:rowOff>38100</xdr:rowOff>
    </xdr:from>
    <xdr:ext cx="800100" cy="904875"/>
    <xdr:pic>
      <xdr:nvPicPr>
        <xdr:cNvPr id="11"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7541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799</xdr:row>
      <xdr:rowOff>38100</xdr:rowOff>
    </xdr:from>
    <xdr:ext cx="800100" cy="904875"/>
    <xdr:pic>
      <xdr:nvPicPr>
        <xdr:cNvPr id="12"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28857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879</xdr:row>
      <xdr:rowOff>28575</xdr:rowOff>
    </xdr:from>
    <xdr:ext cx="800100" cy="904875"/>
    <xdr:pic>
      <xdr:nvPicPr>
        <xdr:cNvPr id="13"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68221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959</xdr:row>
      <xdr:rowOff>38100</xdr:rowOff>
    </xdr:from>
    <xdr:ext cx="800100" cy="904875"/>
    <xdr:pic>
      <xdr:nvPicPr>
        <xdr:cNvPr id="14"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3527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1039</xdr:row>
      <xdr:rowOff>38100</xdr:rowOff>
    </xdr:from>
    <xdr:ext cx="800100" cy="904875"/>
    <xdr:pic>
      <xdr:nvPicPr>
        <xdr:cNvPr id="15"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88153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xdr:colOff>
      <xdr:row>1120</xdr:row>
      <xdr:rowOff>19050</xdr:rowOff>
    </xdr:from>
    <xdr:ext cx="800100" cy="904875"/>
    <xdr:pic>
      <xdr:nvPicPr>
        <xdr:cNvPr id="16"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21438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1199</xdr:row>
      <xdr:rowOff>38100</xdr:rowOff>
    </xdr:from>
    <xdr:ext cx="800100" cy="904875"/>
    <xdr:pic>
      <xdr:nvPicPr>
        <xdr:cNvPr id="17"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9828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1279</xdr:row>
      <xdr:rowOff>38100</xdr:rowOff>
    </xdr:from>
    <xdr:ext cx="800100" cy="904875"/>
    <xdr:pic>
      <xdr:nvPicPr>
        <xdr:cNvPr id="1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515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2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558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2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05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2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590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480</xdr:row>
      <xdr:rowOff>38100</xdr:rowOff>
    </xdr:from>
    <xdr:ext cx="800100" cy="904875"/>
    <xdr:pic>
      <xdr:nvPicPr>
        <xdr:cNvPr id="2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1935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560</xdr:row>
      <xdr:rowOff>38100</xdr:rowOff>
    </xdr:from>
    <xdr:ext cx="800100" cy="904875"/>
    <xdr:pic>
      <xdr:nvPicPr>
        <xdr:cNvPr id="26"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127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719</xdr:row>
      <xdr:rowOff>38100</xdr:rowOff>
    </xdr:from>
    <xdr:ext cx="800100" cy="904875"/>
    <xdr:pic>
      <xdr:nvPicPr>
        <xdr:cNvPr id="28"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7541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799</xdr:row>
      <xdr:rowOff>38100</xdr:rowOff>
    </xdr:from>
    <xdr:ext cx="800100" cy="904875"/>
    <xdr:pic>
      <xdr:nvPicPr>
        <xdr:cNvPr id="29"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28857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959</xdr:row>
      <xdr:rowOff>38100</xdr:rowOff>
    </xdr:from>
    <xdr:ext cx="800100" cy="904875"/>
    <xdr:pic>
      <xdr:nvPicPr>
        <xdr:cNvPr id="31"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3527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1039</xdr:row>
      <xdr:rowOff>38100</xdr:rowOff>
    </xdr:from>
    <xdr:ext cx="800100" cy="904875"/>
    <xdr:pic>
      <xdr:nvPicPr>
        <xdr:cNvPr id="32"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88153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1199</xdr:row>
      <xdr:rowOff>38100</xdr:rowOff>
    </xdr:from>
    <xdr:ext cx="800100" cy="904875"/>
    <xdr:pic>
      <xdr:nvPicPr>
        <xdr:cNvPr id="34"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9828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1279</xdr:row>
      <xdr:rowOff>38100</xdr:rowOff>
    </xdr:from>
    <xdr:ext cx="800100" cy="904875"/>
    <xdr:pic>
      <xdr:nvPicPr>
        <xdr:cNvPr id="35"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515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3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558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4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05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4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590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480</xdr:row>
      <xdr:rowOff>38100</xdr:rowOff>
    </xdr:from>
    <xdr:ext cx="800100" cy="904875"/>
    <xdr:pic>
      <xdr:nvPicPr>
        <xdr:cNvPr id="42"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1935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560</xdr:row>
      <xdr:rowOff>38100</xdr:rowOff>
    </xdr:from>
    <xdr:ext cx="800100" cy="904875"/>
    <xdr:pic>
      <xdr:nvPicPr>
        <xdr:cNvPr id="43"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127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719</xdr:row>
      <xdr:rowOff>38100</xdr:rowOff>
    </xdr:from>
    <xdr:ext cx="800100" cy="904875"/>
    <xdr:pic>
      <xdr:nvPicPr>
        <xdr:cNvPr id="45"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7541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799</xdr:row>
      <xdr:rowOff>38100</xdr:rowOff>
    </xdr:from>
    <xdr:ext cx="800100" cy="904875"/>
    <xdr:pic>
      <xdr:nvPicPr>
        <xdr:cNvPr id="46"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28857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959</xdr:row>
      <xdr:rowOff>38100</xdr:rowOff>
    </xdr:from>
    <xdr:ext cx="800100" cy="904875"/>
    <xdr:pic>
      <xdr:nvPicPr>
        <xdr:cNvPr id="48"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3527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1039</xdr:row>
      <xdr:rowOff>38100</xdr:rowOff>
    </xdr:from>
    <xdr:ext cx="800100" cy="904875"/>
    <xdr:pic>
      <xdr:nvPicPr>
        <xdr:cNvPr id="49"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88153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1199</xdr:row>
      <xdr:rowOff>38100</xdr:rowOff>
    </xdr:from>
    <xdr:ext cx="800100" cy="904875"/>
    <xdr:pic>
      <xdr:nvPicPr>
        <xdr:cNvPr id="51"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9828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1279</xdr:row>
      <xdr:rowOff>38100</xdr:rowOff>
    </xdr:from>
    <xdr:ext cx="800100" cy="904875"/>
    <xdr:pic>
      <xdr:nvPicPr>
        <xdr:cNvPr id="52"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515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5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5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558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5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05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5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590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xdr:colOff>
      <xdr:row>480</xdr:row>
      <xdr:rowOff>28575</xdr:rowOff>
    </xdr:from>
    <xdr:ext cx="800100" cy="904875"/>
    <xdr:pic>
      <xdr:nvPicPr>
        <xdr:cNvPr id="59"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919257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560</xdr:row>
      <xdr:rowOff>38100</xdr:rowOff>
    </xdr:from>
    <xdr:ext cx="800100" cy="904875"/>
    <xdr:pic>
      <xdr:nvPicPr>
        <xdr:cNvPr id="60"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127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719</xdr:row>
      <xdr:rowOff>38100</xdr:rowOff>
    </xdr:from>
    <xdr:ext cx="800100" cy="904875"/>
    <xdr:pic>
      <xdr:nvPicPr>
        <xdr:cNvPr id="62"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7541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799</xdr:row>
      <xdr:rowOff>38100</xdr:rowOff>
    </xdr:from>
    <xdr:ext cx="800100" cy="904875"/>
    <xdr:pic>
      <xdr:nvPicPr>
        <xdr:cNvPr id="63"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28857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1039</xdr:row>
      <xdr:rowOff>38100</xdr:rowOff>
    </xdr:from>
    <xdr:ext cx="800100" cy="904875"/>
    <xdr:pic>
      <xdr:nvPicPr>
        <xdr:cNvPr id="66"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88153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1199</xdr:row>
      <xdr:rowOff>38100</xdr:rowOff>
    </xdr:from>
    <xdr:ext cx="800100" cy="904875"/>
    <xdr:pic>
      <xdr:nvPicPr>
        <xdr:cNvPr id="68"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9828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1279</xdr:row>
      <xdr:rowOff>38100</xdr:rowOff>
    </xdr:from>
    <xdr:ext cx="800100" cy="904875"/>
    <xdr:pic>
      <xdr:nvPicPr>
        <xdr:cNvPr id="69"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515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7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7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7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7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8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558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8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558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8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558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8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558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8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05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8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05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8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05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8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05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9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590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9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590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9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590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9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590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0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0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0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558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1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05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1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590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2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2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2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558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2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05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2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590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4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41"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4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558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44"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05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4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590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5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6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558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6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05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6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590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7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7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7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7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7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79"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8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81"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8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558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8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558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8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558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8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558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9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05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9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05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92"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05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9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05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9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590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9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590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9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590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97"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590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0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1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21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558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21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05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21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590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2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2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22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558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23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05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23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590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4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4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24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558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24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05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24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590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6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61"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26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558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264"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05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26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590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7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78"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7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8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81"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82"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8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8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28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558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29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558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291"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558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29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558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29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05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294"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05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29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05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29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05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297"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590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29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590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29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590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30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590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38100</xdr:colOff>
      <xdr:row>158</xdr:row>
      <xdr:rowOff>38100</xdr:rowOff>
    </xdr:from>
    <xdr:ext cx="800100" cy="904875"/>
    <xdr:pic>
      <xdr:nvPicPr>
        <xdr:cNvPr id="19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 y="29937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16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16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16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479</xdr:row>
      <xdr:rowOff>38100</xdr:rowOff>
    </xdr:from>
    <xdr:ext cx="800100" cy="904875"/>
    <xdr:pic>
      <xdr:nvPicPr>
        <xdr:cNvPr id="167"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164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559</xdr:row>
      <xdr:rowOff>38100</xdr:rowOff>
    </xdr:from>
    <xdr:ext cx="800100" cy="904875"/>
    <xdr:pic>
      <xdr:nvPicPr>
        <xdr:cNvPr id="168"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832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638</xdr:row>
      <xdr:rowOff>38100</xdr:rowOff>
    </xdr:from>
    <xdr:ext cx="800100" cy="904875"/>
    <xdr:pic>
      <xdr:nvPicPr>
        <xdr:cNvPr id="169"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1862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718</xdr:row>
      <xdr:rowOff>38100</xdr:rowOff>
    </xdr:from>
    <xdr:ext cx="800100" cy="904875"/>
    <xdr:pic>
      <xdr:nvPicPr>
        <xdr:cNvPr id="170"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724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798</xdr:row>
      <xdr:rowOff>38100</xdr:rowOff>
    </xdr:from>
    <xdr:ext cx="800100" cy="904875"/>
    <xdr:pic>
      <xdr:nvPicPr>
        <xdr:cNvPr id="171"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2590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878</xdr:row>
      <xdr:rowOff>28575</xdr:rowOff>
    </xdr:from>
    <xdr:ext cx="800100" cy="904875"/>
    <xdr:pic>
      <xdr:nvPicPr>
        <xdr:cNvPr id="172"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67925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958</xdr:row>
      <xdr:rowOff>38100</xdr:rowOff>
    </xdr:from>
    <xdr:ext cx="800100" cy="904875"/>
    <xdr:pic>
      <xdr:nvPicPr>
        <xdr:cNvPr id="173"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3232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1038</xdr:row>
      <xdr:rowOff>38100</xdr:rowOff>
    </xdr:from>
    <xdr:ext cx="800100" cy="904875"/>
    <xdr:pic>
      <xdr:nvPicPr>
        <xdr:cNvPr id="182"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85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xdr:colOff>
      <xdr:row>1119</xdr:row>
      <xdr:rowOff>19050</xdr:rowOff>
    </xdr:from>
    <xdr:ext cx="800100" cy="904875"/>
    <xdr:pic>
      <xdr:nvPicPr>
        <xdr:cNvPr id="183"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214093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1198</xdr:row>
      <xdr:rowOff>38100</xdr:rowOff>
    </xdr:from>
    <xdr:ext cx="800100" cy="904875"/>
    <xdr:pic>
      <xdr:nvPicPr>
        <xdr:cNvPr id="184"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9533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1278</xdr:row>
      <xdr:rowOff>38100</xdr:rowOff>
    </xdr:from>
    <xdr:ext cx="800100" cy="904875"/>
    <xdr:pic>
      <xdr:nvPicPr>
        <xdr:cNvPr id="185"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4859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9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0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201"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202"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20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479</xdr:row>
      <xdr:rowOff>38100</xdr:rowOff>
    </xdr:from>
    <xdr:ext cx="800100" cy="904875"/>
    <xdr:pic>
      <xdr:nvPicPr>
        <xdr:cNvPr id="204"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164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559</xdr:row>
      <xdr:rowOff>38100</xdr:rowOff>
    </xdr:from>
    <xdr:ext cx="800100" cy="904875"/>
    <xdr:pic>
      <xdr:nvPicPr>
        <xdr:cNvPr id="205"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832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718</xdr:row>
      <xdr:rowOff>38100</xdr:rowOff>
    </xdr:from>
    <xdr:ext cx="800100" cy="904875"/>
    <xdr:pic>
      <xdr:nvPicPr>
        <xdr:cNvPr id="206"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724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798</xdr:row>
      <xdr:rowOff>38100</xdr:rowOff>
    </xdr:from>
    <xdr:ext cx="800100" cy="904875"/>
    <xdr:pic>
      <xdr:nvPicPr>
        <xdr:cNvPr id="207"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2590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958</xdr:row>
      <xdr:rowOff>38100</xdr:rowOff>
    </xdr:from>
    <xdr:ext cx="800100" cy="904875"/>
    <xdr:pic>
      <xdr:nvPicPr>
        <xdr:cNvPr id="208"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3232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1038</xdr:row>
      <xdr:rowOff>38100</xdr:rowOff>
    </xdr:from>
    <xdr:ext cx="800100" cy="904875"/>
    <xdr:pic>
      <xdr:nvPicPr>
        <xdr:cNvPr id="211"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85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1198</xdr:row>
      <xdr:rowOff>38100</xdr:rowOff>
    </xdr:from>
    <xdr:ext cx="800100" cy="904875"/>
    <xdr:pic>
      <xdr:nvPicPr>
        <xdr:cNvPr id="215"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9533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1278</xdr:row>
      <xdr:rowOff>38100</xdr:rowOff>
    </xdr:from>
    <xdr:ext cx="800100" cy="904875"/>
    <xdr:pic>
      <xdr:nvPicPr>
        <xdr:cNvPr id="216"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4859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1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1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21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22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22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479</xdr:row>
      <xdr:rowOff>38100</xdr:rowOff>
    </xdr:from>
    <xdr:ext cx="800100" cy="904875"/>
    <xdr:pic>
      <xdr:nvPicPr>
        <xdr:cNvPr id="222"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164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559</xdr:row>
      <xdr:rowOff>38100</xdr:rowOff>
    </xdr:from>
    <xdr:ext cx="800100" cy="904875"/>
    <xdr:pic>
      <xdr:nvPicPr>
        <xdr:cNvPr id="223"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832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718</xdr:row>
      <xdr:rowOff>38100</xdr:rowOff>
    </xdr:from>
    <xdr:ext cx="800100" cy="904875"/>
    <xdr:pic>
      <xdr:nvPicPr>
        <xdr:cNvPr id="224"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724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798</xdr:row>
      <xdr:rowOff>38100</xdr:rowOff>
    </xdr:from>
    <xdr:ext cx="800100" cy="904875"/>
    <xdr:pic>
      <xdr:nvPicPr>
        <xdr:cNvPr id="225"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2590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958</xdr:row>
      <xdr:rowOff>38100</xdr:rowOff>
    </xdr:from>
    <xdr:ext cx="800100" cy="904875"/>
    <xdr:pic>
      <xdr:nvPicPr>
        <xdr:cNvPr id="228"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3232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1038</xdr:row>
      <xdr:rowOff>38100</xdr:rowOff>
    </xdr:from>
    <xdr:ext cx="800100" cy="904875"/>
    <xdr:pic>
      <xdr:nvPicPr>
        <xdr:cNvPr id="232"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85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1198</xdr:row>
      <xdr:rowOff>38100</xdr:rowOff>
    </xdr:from>
    <xdr:ext cx="800100" cy="904875"/>
    <xdr:pic>
      <xdr:nvPicPr>
        <xdr:cNvPr id="233"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9533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1278</xdr:row>
      <xdr:rowOff>38100</xdr:rowOff>
    </xdr:from>
    <xdr:ext cx="800100" cy="904875"/>
    <xdr:pic>
      <xdr:nvPicPr>
        <xdr:cNvPr id="234"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4859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3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3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23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23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23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xdr:colOff>
      <xdr:row>479</xdr:row>
      <xdr:rowOff>28575</xdr:rowOff>
    </xdr:from>
    <xdr:ext cx="800100" cy="904875"/>
    <xdr:pic>
      <xdr:nvPicPr>
        <xdr:cNvPr id="240"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91630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559</xdr:row>
      <xdr:rowOff>38100</xdr:rowOff>
    </xdr:from>
    <xdr:ext cx="800100" cy="904875"/>
    <xdr:pic>
      <xdr:nvPicPr>
        <xdr:cNvPr id="241"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832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718</xdr:row>
      <xdr:rowOff>38100</xdr:rowOff>
    </xdr:from>
    <xdr:ext cx="800100" cy="904875"/>
    <xdr:pic>
      <xdr:nvPicPr>
        <xdr:cNvPr id="242"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724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798</xdr:row>
      <xdr:rowOff>38100</xdr:rowOff>
    </xdr:from>
    <xdr:ext cx="800100" cy="904875"/>
    <xdr:pic>
      <xdr:nvPicPr>
        <xdr:cNvPr id="245"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2590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1038</xdr:row>
      <xdr:rowOff>38100</xdr:rowOff>
    </xdr:from>
    <xdr:ext cx="800100" cy="904875"/>
    <xdr:pic>
      <xdr:nvPicPr>
        <xdr:cNvPr id="249"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85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1198</xdr:row>
      <xdr:rowOff>38100</xdr:rowOff>
    </xdr:from>
    <xdr:ext cx="800100" cy="904875"/>
    <xdr:pic>
      <xdr:nvPicPr>
        <xdr:cNvPr id="250"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9533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1278</xdr:row>
      <xdr:rowOff>38100</xdr:rowOff>
    </xdr:from>
    <xdr:ext cx="800100" cy="904875"/>
    <xdr:pic>
      <xdr:nvPicPr>
        <xdr:cNvPr id="251"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4859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5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5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5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5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5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5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5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59"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26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26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26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26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26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27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27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272"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27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27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27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27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8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8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28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28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0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0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0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0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0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0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0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0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0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1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1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1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1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1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1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1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1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18"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1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2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21"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22"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2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2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2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2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2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2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2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3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3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32"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3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3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3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3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3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3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3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4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4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4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4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4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4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4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4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4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4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5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5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5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5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5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5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5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5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58"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5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6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61"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62"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6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6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6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6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6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6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6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7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7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72"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7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7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7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7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38100</xdr:colOff>
      <xdr:row>157</xdr:row>
      <xdr:rowOff>38100</xdr:rowOff>
    </xdr:from>
    <xdr:ext cx="800100" cy="904875"/>
    <xdr:pic>
      <xdr:nvPicPr>
        <xdr:cNvPr id="37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 y="29641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78"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79"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8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8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8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479</xdr:row>
      <xdr:rowOff>38100</xdr:rowOff>
    </xdr:from>
    <xdr:ext cx="800100" cy="904875"/>
    <xdr:pic>
      <xdr:nvPicPr>
        <xdr:cNvPr id="383"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164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559</xdr:row>
      <xdr:rowOff>38100</xdr:rowOff>
    </xdr:from>
    <xdr:ext cx="800100" cy="904875"/>
    <xdr:pic>
      <xdr:nvPicPr>
        <xdr:cNvPr id="384"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832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638</xdr:row>
      <xdr:rowOff>38100</xdr:rowOff>
    </xdr:from>
    <xdr:ext cx="800100" cy="904875"/>
    <xdr:pic>
      <xdr:nvPicPr>
        <xdr:cNvPr id="385"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1862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718</xdr:row>
      <xdr:rowOff>38100</xdr:rowOff>
    </xdr:from>
    <xdr:ext cx="800100" cy="904875"/>
    <xdr:pic>
      <xdr:nvPicPr>
        <xdr:cNvPr id="386"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724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798</xdr:row>
      <xdr:rowOff>38100</xdr:rowOff>
    </xdr:from>
    <xdr:ext cx="800100" cy="904875"/>
    <xdr:pic>
      <xdr:nvPicPr>
        <xdr:cNvPr id="387"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2590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878</xdr:row>
      <xdr:rowOff>28575</xdr:rowOff>
    </xdr:from>
    <xdr:ext cx="800100" cy="904875"/>
    <xdr:pic>
      <xdr:nvPicPr>
        <xdr:cNvPr id="388"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67925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958</xdr:row>
      <xdr:rowOff>38100</xdr:rowOff>
    </xdr:from>
    <xdr:ext cx="800100" cy="904875"/>
    <xdr:pic>
      <xdr:nvPicPr>
        <xdr:cNvPr id="389"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3232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1038</xdr:row>
      <xdr:rowOff>38100</xdr:rowOff>
    </xdr:from>
    <xdr:ext cx="800100" cy="904875"/>
    <xdr:pic>
      <xdr:nvPicPr>
        <xdr:cNvPr id="390"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85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xdr:colOff>
      <xdr:row>1119</xdr:row>
      <xdr:rowOff>19050</xdr:rowOff>
    </xdr:from>
    <xdr:ext cx="800100" cy="904875"/>
    <xdr:pic>
      <xdr:nvPicPr>
        <xdr:cNvPr id="391"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214093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1198</xdr:row>
      <xdr:rowOff>38100</xdr:rowOff>
    </xdr:from>
    <xdr:ext cx="800100" cy="904875"/>
    <xdr:pic>
      <xdr:nvPicPr>
        <xdr:cNvPr id="392"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9533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1278</xdr:row>
      <xdr:rowOff>38100</xdr:rowOff>
    </xdr:from>
    <xdr:ext cx="800100" cy="904875"/>
    <xdr:pic>
      <xdr:nvPicPr>
        <xdr:cNvPr id="393"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4859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9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9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9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9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9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479</xdr:row>
      <xdr:rowOff>38100</xdr:rowOff>
    </xdr:from>
    <xdr:ext cx="800100" cy="904875"/>
    <xdr:pic>
      <xdr:nvPicPr>
        <xdr:cNvPr id="399"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164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559</xdr:row>
      <xdr:rowOff>38100</xdr:rowOff>
    </xdr:from>
    <xdr:ext cx="800100" cy="904875"/>
    <xdr:pic>
      <xdr:nvPicPr>
        <xdr:cNvPr id="400"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832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718</xdr:row>
      <xdr:rowOff>38100</xdr:rowOff>
    </xdr:from>
    <xdr:ext cx="800100" cy="904875"/>
    <xdr:pic>
      <xdr:nvPicPr>
        <xdr:cNvPr id="401"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724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798</xdr:row>
      <xdr:rowOff>38100</xdr:rowOff>
    </xdr:from>
    <xdr:ext cx="800100" cy="904875"/>
    <xdr:pic>
      <xdr:nvPicPr>
        <xdr:cNvPr id="402"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2590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958</xdr:row>
      <xdr:rowOff>38100</xdr:rowOff>
    </xdr:from>
    <xdr:ext cx="800100" cy="904875"/>
    <xdr:pic>
      <xdr:nvPicPr>
        <xdr:cNvPr id="403"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3232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1038</xdr:row>
      <xdr:rowOff>38100</xdr:rowOff>
    </xdr:from>
    <xdr:ext cx="800100" cy="904875"/>
    <xdr:pic>
      <xdr:nvPicPr>
        <xdr:cNvPr id="404"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85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1198</xdr:row>
      <xdr:rowOff>38100</xdr:rowOff>
    </xdr:from>
    <xdr:ext cx="800100" cy="904875"/>
    <xdr:pic>
      <xdr:nvPicPr>
        <xdr:cNvPr id="405"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9533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1278</xdr:row>
      <xdr:rowOff>38100</xdr:rowOff>
    </xdr:from>
    <xdr:ext cx="800100" cy="904875"/>
    <xdr:pic>
      <xdr:nvPicPr>
        <xdr:cNvPr id="406"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4859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0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40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40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41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41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479</xdr:row>
      <xdr:rowOff>38100</xdr:rowOff>
    </xdr:from>
    <xdr:ext cx="800100" cy="904875"/>
    <xdr:pic>
      <xdr:nvPicPr>
        <xdr:cNvPr id="412"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164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559</xdr:row>
      <xdr:rowOff>38100</xdr:rowOff>
    </xdr:from>
    <xdr:ext cx="800100" cy="904875"/>
    <xdr:pic>
      <xdr:nvPicPr>
        <xdr:cNvPr id="413"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832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718</xdr:row>
      <xdr:rowOff>38100</xdr:rowOff>
    </xdr:from>
    <xdr:ext cx="800100" cy="904875"/>
    <xdr:pic>
      <xdr:nvPicPr>
        <xdr:cNvPr id="414"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724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798</xdr:row>
      <xdr:rowOff>38100</xdr:rowOff>
    </xdr:from>
    <xdr:ext cx="800100" cy="904875"/>
    <xdr:pic>
      <xdr:nvPicPr>
        <xdr:cNvPr id="415"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2590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958</xdr:row>
      <xdr:rowOff>38100</xdr:rowOff>
    </xdr:from>
    <xdr:ext cx="800100" cy="904875"/>
    <xdr:pic>
      <xdr:nvPicPr>
        <xdr:cNvPr id="416"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3232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1038</xdr:row>
      <xdr:rowOff>38100</xdr:rowOff>
    </xdr:from>
    <xdr:ext cx="800100" cy="904875"/>
    <xdr:pic>
      <xdr:nvPicPr>
        <xdr:cNvPr id="417"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85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1198</xdr:row>
      <xdr:rowOff>38100</xdr:rowOff>
    </xdr:from>
    <xdr:ext cx="800100" cy="904875"/>
    <xdr:pic>
      <xdr:nvPicPr>
        <xdr:cNvPr id="418"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9533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1278</xdr:row>
      <xdr:rowOff>38100</xdr:rowOff>
    </xdr:from>
    <xdr:ext cx="800100" cy="904875"/>
    <xdr:pic>
      <xdr:nvPicPr>
        <xdr:cNvPr id="419"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4859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2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421"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42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42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42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xdr:colOff>
      <xdr:row>479</xdr:row>
      <xdr:rowOff>28575</xdr:rowOff>
    </xdr:from>
    <xdr:ext cx="800100" cy="904875"/>
    <xdr:pic>
      <xdr:nvPicPr>
        <xdr:cNvPr id="42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91630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559</xdr:row>
      <xdr:rowOff>38100</xdr:rowOff>
    </xdr:from>
    <xdr:ext cx="800100" cy="904875"/>
    <xdr:pic>
      <xdr:nvPicPr>
        <xdr:cNvPr id="426"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832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718</xdr:row>
      <xdr:rowOff>38100</xdr:rowOff>
    </xdr:from>
    <xdr:ext cx="800100" cy="904875"/>
    <xdr:pic>
      <xdr:nvPicPr>
        <xdr:cNvPr id="427"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724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798</xdr:row>
      <xdr:rowOff>38100</xdr:rowOff>
    </xdr:from>
    <xdr:ext cx="800100" cy="904875"/>
    <xdr:pic>
      <xdr:nvPicPr>
        <xdr:cNvPr id="428"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2590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1038</xdr:row>
      <xdr:rowOff>38100</xdr:rowOff>
    </xdr:from>
    <xdr:ext cx="800100" cy="904875"/>
    <xdr:pic>
      <xdr:nvPicPr>
        <xdr:cNvPr id="429"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85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1198</xdr:row>
      <xdr:rowOff>38100</xdr:rowOff>
    </xdr:from>
    <xdr:ext cx="800100" cy="904875"/>
    <xdr:pic>
      <xdr:nvPicPr>
        <xdr:cNvPr id="430"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9533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1278</xdr:row>
      <xdr:rowOff>38100</xdr:rowOff>
    </xdr:from>
    <xdr:ext cx="800100" cy="904875"/>
    <xdr:pic>
      <xdr:nvPicPr>
        <xdr:cNvPr id="431"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4859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3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3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3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3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43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43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43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439"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44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441"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44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44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444"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44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44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44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44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44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45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45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5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45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45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45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45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5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45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45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46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46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6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46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46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46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46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6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46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46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47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47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7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7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7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7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47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47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47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479"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48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481"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48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48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484"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48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48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48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48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48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49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49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9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49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49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49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49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9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49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49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50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50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50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0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50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50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50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50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0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50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51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51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51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51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51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51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1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1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1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19"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52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521"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52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52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524"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52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52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52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52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52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53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53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38100</xdr:colOff>
      <xdr:row>157</xdr:row>
      <xdr:rowOff>38100</xdr:rowOff>
    </xdr:from>
    <xdr:ext cx="800100" cy="904875"/>
    <xdr:pic>
      <xdr:nvPicPr>
        <xdr:cNvPr id="532"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 y="29641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ousepriceindex.ca/" TargetMode="External" /><Relationship Id="rId2" Type="http://schemas.openxmlformats.org/officeDocument/2006/relationships/drawing" Target="../drawings/drawing4.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rbc.com/investorrelations/covered-bonds.html" TargetMode="External" /><Relationship Id="rId5" Type="http://schemas.openxmlformats.org/officeDocument/2006/relationships/hyperlink" Target="https://coveredbondlabel.com/profile" TargetMode="External" /><Relationship Id="rId6" Type="http://schemas.openxmlformats.org/officeDocument/2006/relationships/hyperlink" Target="https://coveredbondlabel.com/profile" TargetMode="External" /><Relationship Id="rId7" Type="http://schemas.openxmlformats.org/officeDocument/2006/relationships/comments" Target="../comments3.xml" /><Relationship Id="rId8" Type="http://schemas.openxmlformats.org/officeDocument/2006/relationships/vmlDrawing" Target="../drawings/vmlDrawing2.vml" /><Relationship Id="rId9" Type="http://schemas.openxmlformats.org/officeDocument/2006/relationships/vmlDrawing" Target="../drawings/vmlDrawing3.vm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rbc.com/investorrelations/fixed_income/covered-bonds-terms.html" TargetMode="Externa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topLeftCell="A1">
      <selection activeCell="A21" sqref="A21"/>
    </sheetView>
  </sheetViews>
  <sheetFormatPr defaultColWidth="9.140625" defaultRowHeight="15"/>
  <cols>
    <col min="1" max="1" width="242.00390625" style="63" customWidth="1"/>
    <col min="2" max="16384" width="9.140625" style="63" customWidth="1"/>
  </cols>
  <sheetData>
    <row r="1" ht="31.5">
      <c r="A1" s="18" t="s">
        <v>225</v>
      </c>
    </row>
    <row r="3" ht="15">
      <c r="A3" s="69"/>
    </row>
    <row r="4" ht="34.5">
      <c r="A4" s="70" t="s">
        <v>226</v>
      </c>
    </row>
    <row r="5" ht="34.5">
      <c r="A5" s="70" t="s">
        <v>227</v>
      </c>
    </row>
    <row r="6" ht="51.75">
      <c r="A6" s="70" t="s">
        <v>228</v>
      </c>
    </row>
    <row r="7" ht="17.25">
      <c r="A7" s="70"/>
    </row>
    <row r="8" ht="18.75">
      <c r="A8" s="71" t="s">
        <v>229</v>
      </c>
    </row>
    <row r="9" ht="34.5">
      <c r="A9" s="448" t="s">
        <v>1560</v>
      </c>
    </row>
    <row r="10" ht="86.25">
      <c r="A10" s="73" t="s">
        <v>230</v>
      </c>
    </row>
    <row r="11" ht="34.5">
      <c r="A11" s="73" t="s">
        <v>231</v>
      </c>
    </row>
    <row r="12" ht="17.25">
      <c r="A12" s="73" t="s">
        <v>232</v>
      </c>
    </row>
    <row r="13" ht="17.25">
      <c r="A13" s="73" t="s">
        <v>233</v>
      </c>
    </row>
    <row r="14" ht="34.5">
      <c r="A14" s="73" t="s">
        <v>234</v>
      </c>
    </row>
    <row r="15" ht="17.25">
      <c r="A15" s="73"/>
    </row>
    <row r="16" ht="18.75">
      <c r="A16" s="71" t="s">
        <v>235</v>
      </c>
    </row>
    <row r="17" ht="17.25">
      <c r="A17" s="74" t="s">
        <v>236</v>
      </c>
    </row>
    <row r="18" ht="34.5">
      <c r="A18" s="75" t="s">
        <v>237</v>
      </c>
    </row>
    <row r="19" ht="34.5">
      <c r="A19" s="75" t="s">
        <v>238</v>
      </c>
    </row>
    <row r="20" ht="51.75">
      <c r="A20" s="75" t="s">
        <v>239</v>
      </c>
    </row>
    <row r="21" ht="86.25">
      <c r="A21" s="75" t="s">
        <v>240</v>
      </c>
    </row>
    <row r="22" ht="51.75">
      <c r="A22" s="75" t="s">
        <v>241</v>
      </c>
    </row>
    <row r="23" ht="34.5">
      <c r="A23" s="75" t="s">
        <v>242</v>
      </c>
    </row>
    <row r="24" ht="17.25">
      <c r="A24" s="75" t="s">
        <v>243</v>
      </c>
    </row>
    <row r="25" ht="17.25">
      <c r="A25" s="74" t="s">
        <v>244</v>
      </c>
    </row>
    <row r="26" ht="51.75">
      <c r="A26" s="76" t="s">
        <v>245</v>
      </c>
    </row>
    <row r="27" ht="17.25">
      <c r="A27" s="76" t="s">
        <v>246</v>
      </c>
    </row>
    <row r="28" ht="17.25">
      <c r="A28" s="74" t="s">
        <v>247</v>
      </c>
    </row>
    <row r="29" ht="34.5">
      <c r="A29" s="75" t="s">
        <v>248</v>
      </c>
    </row>
    <row r="30" ht="34.5">
      <c r="A30" s="75" t="s">
        <v>249</v>
      </c>
    </row>
    <row r="31" ht="34.5">
      <c r="A31" s="75" t="s">
        <v>250</v>
      </c>
    </row>
    <row r="32" ht="34.5">
      <c r="A32" s="75" t="s">
        <v>251</v>
      </c>
    </row>
    <row r="33" ht="17.25">
      <c r="A33" s="75"/>
    </row>
    <row r="34" ht="18.75">
      <c r="A34" s="71" t="s">
        <v>252</v>
      </c>
    </row>
    <row r="35" ht="17.25">
      <c r="A35" s="74" t="s">
        <v>253</v>
      </c>
    </row>
    <row r="36" ht="34.5">
      <c r="A36" s="75" t="s">
        <v>254</v>
      </c>
    </row>
    <row r="37" ht="34.5">
      <c r="A37" s="75" t="s">
        <v>255</v>
      </c>
    </row>
    <row r="38" ht="34.5">
      <c r="A38" s="75" t="s">
        <v>256</v>
      </c>
    </row>
    <row r="39" ht="17.25">
      <c r="A39" s="75" t="s">
        <v>257</v>
      </c>
    </row>
    <row r="40" ht="34.5">
      <c r="A40" s="75" t="s">
        <v>258</v>
      </c>
    </row>
    <row r="41" ht="17.25">
      <c r="A41" s="74" t="s">
        <v>259</v>
      </c>
    </row>
    <row r="42" ht="17.25">
      <c r="A42" s="75" t="s">
        <v>260</v>
      </c>
    </row>
    <row r="43" ht="17.25">
      <c r="A43" s="76" t="s">
        <v>261</v>
      </c>
    </row>
    <row r="44" ht="17.25">
      <c r="A44" s="74" t="s">
        <v>262</v>
      </c>
    </row>
    <row r="45" ht="34.5">
      <c r="A45" s="76" t="s">
        <v>263</v>
      </c>
    </row>
    <row r="46" ht="34.5">
      <c r="A46" s="75" t="s">
        <v>264</v>
      </c>
    </row>
    <row r="47" ht="34.5">
      <c r="A47" s="75" t="s">
        <v>265</v>
      </c>
    </row>
    <row r="48" ht="17.25">
      <c r="A48" s="75" t="s">
        <v>266</v>
      </c>
    </row>
    <row r="49" ht="17.25">
      <c r="A49" s="76" t="s">
        <v>267</v>
      </c>
    </row>
    <row r="50" ht="17.25">
      <c r="A50" s="74" t="s">
        <v>268</v>
      </c>
    </row>
    <row r="51" ht="34.5">
      <c r="A51" s="76" t="s">
        <v>269</v>
      </c>
    </row>
    <row r="52" ht="17.25">
      <c r="A52" s="75" t="s">
        <v>270</v>
      </c>
    </row>
    <row r="53" ht="34.5">
      <c r="A53" s="76" t="s">
        <v>271</v>
      </c>
    </row>
    <row r="54" ht="17.25">
      <c r="A54" s="74" t="s">
        <v>272</v>
      </c>
    </row>
    <row r="55" ht="17.25">
      <c r="A55" s="76" t="s">
        <v>273</v>
      </c>
    </row>
    <row r="56" ht="34.5">
      <c r="A56" s="75" t="s">
        <v>274</v>
      </c>
    </row>
    <row r="57" ht="17.25">
      <c r="A57" s="75" t="s">
        <v>275</v>
      </c>
    </row>
    <row r="58" ht="17.25">
      <c r="A58" s="75" t="s">
        <v>276</v>
      </c>
    </row>
    <row r="59" ht="17.25">
      <c r="A59" s="74" t="s">
        <v>277</v>
      </c>
    </row>
    <row r="60" ht="34.5">
      <c r="A60" s="75" t="s">
        <v>278</v>
      </c>
    </row>
    <row r="61" ht="17.25">
      <c r="A61" s="77"/>
    </row>
    <row r="62" ht="18.75">
      <c r="A62" s="71" t="s">
        <v>279</v>
      </c>
    </row>
    <row r="63" ht="17.25">
      <c r="A63" s="74" t="s">
        <v>280</v>
      </c>
    </row>
    <row r="64" ht="34.5">
      <c r="A64" s="75" t="s">
        <v>281</v>
      </c>
    </row>
    <row r="65" ht="17.25">
      <c r="A65" s="75" t="s">
        <v>282</v>
      </c>
    </row>
    <row r="66" ht="34.5">
      <c r="A66" s="73" t="s">
        <v>283</v>
      </c>
    </row>
    <row r="67" ht="34.5">
      <c r="A67" s="73" t="s">
        <v>284</v>
      </c>
    </row>
    <row r="68" ht="34.5">
      <c r="A68" s="73" t="s">
        <v>285</v>
      </c>
    </row>
    <row r="69" ht="17.25">
      <c r="A69" s="78" t="s">
        <v>286</v>
      </c>
    </row>
    <row r="70" ht="51.75">
      <c r="A70" s="73" t="s">
        <v>287</v>
      </c>
    </row>
    <row r="71" ht="17.25">
      <c r="A71" s="73" t="s">
        <v>288</v>
      </c>
    </row>
    <row r="72" ht="17.25">
      <c r="A72" s="78" t="s">
        <v>289</v>
      </c>
    </row>
    <row r="73" ht="17.25">
      <c r="A73" s="73" t="s">
        <v>290</v>
      </c>
    </row>
    <row r="74" ht="17.25">
      <c r="A74" s="78" t="s">
        <v>291</v>
      </c>
    </row>
    <row r="75" ht="34.5">
      <c r="A75" s="73" t="s">
        <v>292</v>
      </c>
    </row>
    <row r="76" ht="17.25">
      <c r="A76" s="73" t="s">
        <v>293</v>
      </c>
    </row>
    <row r="77" ht="51.75">
      <c r="A77" s="73" t="s">
        <v>294</v>
      </c>
    </row>
    <row r="78" ht="17.25">
      <c r="A78" s="78" t="s">
        <v>295</v>
      </c>
    </row>
    <row r="79" ht="17.25">
      <c r="A79" s="72" t="s">
        <v>296</v>
      </c>
    </row>
    <row r="80" ht="17.25">
      <c r="A80" s="78" t="s">
        <v>297</v>
      </c>
    </row>
    <row r="81" ht="34.5">
      <c r="A81" s="73" t="s">
        <v>298</v>
      </c>
    </row>
    <row r="82" ht="34.5">
      <c r="A82" s="73" t="s">
        <v>299</v>
      </c>
    </row>
    <row r="83" ht="34.5">
      <c r="A83" s="73" t="s">
        <v>300</v>
      </c>
    </row>
    <row r="84" ht="34.5">
      <c r="A84" s="73" t="s">
        <v>301</v>
      </c>
    </row>
    <row r="85" ht="34.5">
      <c r="A85" s="73" t="s">
        <v>302</v>
      </c>
    </row>
    <row r="86" ht="17.25">
      <c r="A86" s="78" t="s">
        <v>303</v>
      </c>
    </row>
    <row r="87" ht="17.25">
      <c r="A87" s="73" t="s">
        <v>304</v>
      </c>
    </row>
    <row r="88" ht="34.5">
      <c r="A88" s="73" t="s">
        <v>305</v>
      </c>
    </row>
    <row r="89" ht="17.25">
      <c r="A89" s="78" t="s">
        <v>306</v>
      </c>
    </row>
    <row r="90" ht="34.5">
      <c r="A90" s="73" t="s">
        <v>307</v>
      </c>
    </row>
    <row r="91" ht="17.25">
      <c r="A91" s="78" t="s">
        <v>308</v>
      </c>
    </row>
    <row r="92" ht="17.25">
      <c r="A92" s="72" t="s">
        <v>309</v>
      </c>
    </row>
    <row r="93" ht="17.25">
      <c r="A93" s="73" t="s">
        <v>310</v>
      </c>
    </row>
    <row r="94" ht="17.25">
      <c r="A94" s="73"/>
    </row>
    <row r="95" ht="18.75">
      <c r="A95" s="71" t="s">
        <v>311</v>
      </c>
    </row>
    <row r="96" ht="34.5">
      <c r="A96" s="72" t="s">
        <v>312</v>
      </c>
    </row>
    <row r="97" ht="17.25">
      <c r="A97" s="72" t="s">
        <v>313</v>
      </c>
    </row>
    <row r="98" ht="17.25">
      <c r="A98" s="78" t="s">
        <v>314</v>
      </c>
    </row>
    <row r="99" ht="17.25">
      <c r="A99" s="70" t="s">
        <v>315</v>
      </c>
    </row>
    <row r="100" ht="17.25">
      <c r="A100" s="73" t="s">
        <v>316</v>
      </c>
    </row>
    <row r="101" ht="17.25">
      <c r="A101" s="73" t="s">
        <v>317</v>
      </c>
    </row>
    <row r="102" ht="17.25">
      <c r="A102" s="73" t="s">
        <v>318</v>
      </c>
    </row>
    <row r="103" ht="17.25">
      <c r="A103" s="73" t="s">
        <v>319</v>
      </c>
    </row>
    <row r="104" ht="34.5">
      <c r="A104" s="73" t="s">
        <v>320</v>
      </c>
    </row>
    <row r="105" ht="17.25">
      <c r="A105" s="70" t="s">
        <v>321</v>
      </c>
    </row>
    <row r="106" ht="17.25">
      <c r="A106" s="73" t="s">
        <v>322</v>
      </c>
    </row>
    <row r="107" ht="17.25">
      <c r="A107" s="73" t="s">
        <v>323</v>
      </c>
    </row>
    <row r="108" ht="17.25">
      <c r="A108" s="73" t="s">
        <v>324</v>
      </c>
    </row>
    <row r="109" ht="17.25">
      <c r="A109" s="73" t="s">
        <v>325</v>
      </c>
    </row>
    <row r="110" ht="17.25">
      <c r="A110" s="73" t="s">
        <v>326</v>
      </c>
    </row>
    <row r="111" ht="17.25">
      <c r="A111" s="73" t="s">
        <v>327</v>
      </c>
    </row>
    <row r="112" ht="17.25">
      <c r="A112" s="78" t="s">
        <v>328</v>
      </c>
    </row>
    <row r="113" ht="17.25">
      <c r="A113" s="73" t="s">
        <v>329</v>
      </c>
    </row>
    <row r="114" ht="17.25">
      <c r="A114" s="70" t="s">
        <v>330</v>
      </c>
    </row>
    <row r="115" ht="17.25">
      <c r="A115" s="73" t="s">
        <v>331</v>
      </c>
    </row>
    <row r="116" ht="17.25">
      <c r="A116" s="73" t="s">
        <v>332</v>
      </c>
    </row>
    <row r="117" ht="17.25">
      <c r="A117" s="70" t="s">
        <v>333</v>
      </c>
    </row>
    <row r="118" ht="17.25">
      <c r="A118" s="73" t="s">
        <v>334</v>
      </c>
    </row>
    <row r="119" ht="17.25">
      <c r="A119" s="73" t="s">
        <v>335</v>
      </c>
    </row>
    <row r="120" ht="17.25">
      <c r="A120" s="73" t="s">
        <v>336</v>
      </c>
    </row>
    <row r="121" ht="17.25">
      <c r="A121" s="78" t="s">
        <v>337</v>
      </c>
    </row>
    <row r="122" ht="17.25">
      <c r="A122" s="70" t="s">
        <v>338</v>
      </c>
    </row>
    <row r="123" ht="17.25">
      <c r="A123" s="70" t="s">
        <v>339</v>
      </c>
    </row>
    <row r="124" ht="17.25">
      <c r="A124" s="73" t="s">
        <v>340</v>
      </c>
    </row>
    <row r="125" ht="17.25">
      <c r="A125" s="73" t="s">
        <v>341</v>
      </c>
    </row>
    <row r="126" ht="17.25">
      <c r="A126" s="73" t="s">
        <v>342</v>
      </c>
    </row>
    <row r="127" ht="17.25">
      <c r="A127" s="73" t="s">
        <v>343</v>
      </c>
    </row>
    <row r="128" ht="17.25">
      <c r="A128" s="73" t="s">
        <v>344</v>
      </c>
    </row>
    <row r="129" ht="17.25">
      <c r="A129" s="78" t="s">
        <v>345</v>
      </c>
    </row>
    <row r="130" ht="34.5">
      <c r="A130" s="73" t="s">
        <v>346</v>
      </c>
    </row>
    <row r="131" ht="69">
      <c r="A131" s="73" t="s">
        <v>347</v>
      </c>
    </row>
    <row r="132" ht="34.5">
      <c r="A132" s="73" t="s">
        <v>348</v>
      </c>
    </row>
    <row r="133" ht="17.25">
      <c r="A133" s="78" t="s">
        <v>349</v>
      </c>
    </row>
    <row r="134" ht="34.5">
      <c r="A134" s="70" t="s">
        <v>350</v>
      </c>
    </row>
    <row r="135" ht="17.25">
      <c r="A135" s="70"/>
    </row>
    <row r="136" ht="18.75">
      <c r="A136" s="71" t="s">
        <v>351</v>
      </c>
    </row>
    <row r="137" ht="17.25">
      <c r="A137" s="73" t="s">
        <v>352</v>
      </c>
    </row>
    <row r="138" ht="34.5">
      <c r="A138" s="75" t="s">
        <v>353</v>
      </c>
    </row>
    <row r="139" ht="34.5">
      <c r="A139" s="75" t="s">
        <v>354</v>
      </c>
    </row>
    <row r="140" ht="17.25">
      <c r="A140" s="74" t="s">
        <v>355</v>
      </c>
    </row>
    <row r="141" ht="17.25">
      <c r="A141" s="79" t="s">
        <v>356</v>
      </c>
    </row>
    <row r="142" ht="34.5">
      <c r="A142" s="76" t="s">
        <v>357</v>
      </c>
    </row>
    <row r="143" ht="17.25">
      <c r="A143" s="75" t="s">
        <v>358</v>
      </c>
    </row>
    <row r="144" ht="17.25">
      <c r="A144" s="75" t="s">
        <v>359</v>
      </c>
    </row>
    <row r="145" ht="17.25">
      <c r="A145" s="79" t="s">
        <v>360</v>
      </c>
    </row>
    <row r="146" ht="17.25">
      <c r="A146" s="74" t="s">
        <v>361</v>
      </c>
    </row>
    <row r="147" ht="17.25">
      <c r="A147" s="79" t="s">
        <v>362</v>
      </c>
    </row>
    <row r="148" ht="17.25">
      <c r="A148" s="75" t="s">
        <v>363</v>
      </c>
    </row>
    <row r="149" ht="17.25">
      <c r="A149" s="75" t="s">
        <v>364</v>
      </c>
    </row>
    <row r="150" ht="17.25">
      <c r="A150" s="75" t="s">
        <v>365</v>
      </c>
    </row>
    <row r="151" ht="34.5">
      <c r="A151" s="79" t="s">
        <v>366</v>
      </c>
    </row>
    <row r="152" ht="17.25">
      <c r="A152" s="74" t="s">
        <v>367</v>
      </c>
    </row>
    <row r="153" ht="17.25">
      <c r="A153" s="75" t="s">
        <v>368</v>
      </c>
    </row>
    <row r="154" ht="17.25">
      <c r="A154" s="75" t="s">
        <v>369</v>
      </c>
    </row>
    <row r="155" ht="17.25">
      <c r="A155" s="75" t="s">
        <v>370</v>
      </c>
    </row>
    <row r="156" ht="17.25">
      <c r="A156" s="75" t="s">
        <v>371</v>
      </c>
    </row>
    <row r="157" ht="34.5">
      <c r="A157" s="75" t="s">
        <v>372</v>
      </c>
    </row>
    <row r="158" ht="34.5">
      <c r="A158" s="75" t="s">
        <v>373</v>
      </c>
    </row>
    <row r="159" ht="17.25">
      <c r="A159" s="74" t="s">
        <v>374</v>
      </c>
    </row>
    <row r="160" ht="34.5">
      <c r="A160" s="75" t="s">
        <v>375</v>
      </c>
    </row>
    <row r="161" ht="34.5">
      <c r="A161" s="75" t="s">
        <v>376</v>
      </c>
    </row>
    <row r="162" ht="17.25">
      <c r="A162" s="75" t="s">
        <v>377</v>
      </c>
    </row>
    <row r="163" ht="17.25">
      <c r="A163" s="74" t="s">
        <v>378</v>
      </c>
    </row>
    <row r="164" ht="34.5">
      <c r="A164" s="449" t="s">
        <v>1561</v>
      </c>
    </row>
    <row r="165" ht="34.5">
      <c r="A165" s="75" t="s">
        <v>379</v>
      </c>
    </row>
    <row r="166" ht="17.25">
      <c r="A166" s="74" t="s">
        <v>380</v>
      </c>
    </row>
    <row r="167" ht="17.25">
      <c r="A167" s="75" t="s">
        <v>381</v>
      </c>
    </row>
    <row r="168" ht="17.25">
      <c r="A168" s="74" t="s">
        <v>382</v>
      </c>
    </row>
    <row r="169" ht="17.25">
      <c r="A169" s="76" t="s">
        <v>383</v>
      </c>
    </row>
    <row r="170" ht="17.25">
      <c r="A170" s="76"/>
    </row>
    <row r="171" ht="17.25">
      <c r="A171" s="76"/>
    </row>
    <row r="172" ht="17.25">
      <c r="A172" s="76"/>
    </row>
    <row r="173" ht="17.25">
      <c r="A173" s="76"/>
    </row>
    <row r="174" ht="17.25">
      <c r="A174" s="76"/>
    </row>
  </sheetData>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16383"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H185"/>
  <sheetViews>
    <sheetView zoomScale="115" zoomScaleNormal="115" zoomScaleSheetLayoutView="100" workbookViewId="0" topLeftCell="A1"/>
  </sheetViews>
  <sheetFormatPr defaultColWidth="9.140625" defaultRowHeight="15"/>
  <cols>
    <col min="1" max="1" width="19.00390625" style="119" customWidth="1"/>
    <col min="2" max="2" width="30.28125" style="119" customWidth="1"/>
    <col min="3" max="3" width="22.7109375" style="119" customWidth="1"/>
    <col min="4" max="4" width="5.7109375" style="119" customWidth="1"/>
    <col min="5" max="5" width="6.57421875" style="119" customWidth="1"/>
    <col min="6" max="6" width="20.00390625" style="119" customWidth="1"/>
    <col min="7" max="7" width="22.421875" style="119" customWidth="1"/>
    <col min="8" max="8" width="6.7109375" style="119" customWidth="1"/>
    <col min="9" max="16384" width="9.140625" style="119" customWidth="1"/>
  </cols>
  <sheetData>
    <row r="1" spans="1:8" s="81" customFormat="1" ht="23.25" customHeight="1">
      <c r="A1" s="271" t="s">
        <v>1463</v>
      </c>
      <c r="B1" s="271"/>
      <c r="C1" s="270"/>
      <c r="D1" s="270"/>
      <c r="E1" s="270"/>
      <c r="F1" s="270"/>
      <c r="G1" s="265"/>
      <c r="H1" s="270"/>
    </row>
    <row r="2" spans="1:8" s="81" customFormat="1" ht="15.75" customHeight="1">
      <c r="A2" s="268"/>
      <c r="B2" s="269"/>
      <c r="C2" s="268"/>
      <c r="D2" s="267"/>
      <c r="E2" s="266"/>
      <c r="F2" s="265"/>
      <c r="G2" s="265"/>
      <c r="H2" s="265"/>
    </row>
    <row r="3" spans="1:8" s="155" customFormat="1" ht="13.5" customHeight="1">
      <c r="A3" s="969" t="s">
        <v>1462</v>
      </c>
      <c r="B3" s="969"/>
      <c r="C3" s="969"/>
      <c r="D3" s="969"/>
      <c r="E3" s="969"/>
      <c r="F3" s="969"/>
      <c r="G3" s="969"/>
      <c r="H3" s="969"/>
    </row>
    <row r="4" spans="1:8" s="155" customFormat="1" ht="6" customHeight="1">
      <c r="A4" s="264"/>
      <c r="B4" s="264"/>
      <c r="C4" s="264"/>
      <c r="D4" s="264"/>
      <c r="E4" s="264"/>
      <c r="F4" s="264"/>
      <c r="G4" s="264"/>
      <c r="H4" s="264"/>
    </row>
    <row r="5" spans="1:8" s="155" customFormat="1" ht="15">
      <c r="A5" s="970"/>
      <c r="B5" s="970"/>
      <c r="C5" s="970"/>
      <c r="D5" s="970"/>
      <c r="E5" s="970"/>
      <c r="F5" s="970"/>
      <c r="G5" s="970"/>
      <c r="H5" s="970"/>
    </row>
    <row r="6" spans="1:8" s="155" customFormat="1" ht="6.4" customHeight="1">
      <c r="A6" s="263"/>
      <c r="B6" s="263"/>
      <c r="C6" s="263"/>
      <c r="D6" s="263"/>
      <c r="E6" s="263"/>
      <c r="F6" s="263"/>
      <c r="G6" s="263"/>
      <c r="H6" s="263"/>
    </row>
    <row r="7" spans="1:8" s="155" customFormat="1" ht="15">
      <c r="A7" s="970" t="s">
        <v>1461</v>
      </c>
      <c r="B7" s="970"/>
      <c r="C7" s="970"/>
      <c r="D7" s="970"/>
      <c r="E7" s="970"/>
      <c r="F7" s="970"/>
      <c r="G7" s="970"/>
      <c r="H7" s="970"/>
    </row>
    <row r="8" spans="1:8" s="155" customFormat="1" ht="3" customHeight="1">
      <c r="A8" s="263"/>
      <c r="B8" s="263"/>
      <c r="C8" s="263"/>
      <c r="D8" s="263"/>
      <c r="E8" s="263"/>
      <c r="F8" s="263"/>
      <c r="G8" s="263"/>
      <c r="H8" s="263"/>
    </row>
    <row r="9" spans="1:8" s="255" customFormat="1" ht="15">
      <c r="A9" s="251" t="s">
        <v>1460</v>
      </c>
      <c r="B9" s="262"/>
      <c r="C9" s="262"/>
      <c r="D9" s="262"/>
      <c r="E9" s="262"/>
      <c r="F9" s="262"/>
      <c r="G9" s="262"/>
      <c r="H9" s="262"/>
    </row>
    <row r="10" spans="1:8" s="255" customFormat="1" ht="36" customHeight="1">
      <c r="A10" s="971" t="s">
        <v>1459</v>
      </c>
      <c r="B10" s="972"/>
      <c r="C10" s="972"/>
      <c r="D10" s="972"/>
      <c r="E10" s="972"/>
      <c r="F10" s="972"/>
      <c r="G10" s="972"/>
      <c r="H10" s="972"/>
    </row>
    <row r="11" spans="1:8" s="255" customFormat="1" ht="6.4" customHeight="1">
      <c r="A11" s="251"/>
      <c r="B11" s="261"/>
      <c r="C11" s="261"/>
      <c r="D11" s="261"/>
      <c r="E11" s="261"/>
      <c r="F11" s="261"/>
      <c r="G11" s="261"/>
      <c r="H11" s="261"/>
    </row>
    <row r="12" spans="1:8" s="255" customFormat="1" ht="36" customHeight="1">
      <c r="A12" s="961" t="s">
        <v>1458</v>
      </c>
      <c r="B12" s="962"/>
      <c r="C12" s="962"/>
      <c r="D12" s="962"/>
      <c r="E12" s="962"/>
      <c r="F12" s="962"/>
      <c r="G12" s="962"/>
      <c r="H12" s="962"/>
    </row>
    <row r="13" spans="1:8" s="255" customFormat="1" ht="12.75" customHeight="1">
      <c r="A13" s="260" t="s">
        <v>1457</v>
      </c>
      <c r="B13" s="259"/>
      <c r="C13" s="259"/>
      <c r="D13" s="259"/>
      <c r="E13" s="258" t="s">
        <v>1456</v>
      </c>
      <c r="G13" s="257"/>
      <c r="H13" s="235"/>
    </row>
    <row r="14" spans="1:8" s="255" customFormat="1" ht="6.4" customHeight="1">
      <c r="A14" s="256"/>
      <c r="B14" s="235"/>
      <c r="C14" s="235"/>
      <c r="D14" s="235"/>
      <c r="E14" s="235"/>
      <c r="F14" s="235"/>
      <c r="G14" s="235"/>
      <c r="H14" s="235"/>
    </row>
    <row r="15" spans="1:8" s="155" customFormat="1" ht="108" customHeight="1">
      <c r="A15" s="961" t="s">
        <v>1455</v>
      </c>
      <c r="B15" s="962"/>
      <c r="C15" s="962"/>
      <c r="D15" s="962"/>
      <c r="E15" s="962"/>
      <c r="F15" s="962"/>
      <c r="G15" s="962"/>
      <c r="H15" s="962"/>
    </row>
    <row r="16" spans="1:8" ht="6.4" customHeight="1">
      <c r="A16" s="239"/>
      <c r="B16" s="252"/>
      <c r="C16" s="254"/>
      <c r="D16" s="254"/>
      <c r="E16" s="253"/>
      <c r="F16" s="248"/>
      <c r="G16" s="247"/>
      <c r="H16" s="246"/>
    </row>
    <row r="17" spans="1:8" ht="108" customHeight="1">
      <c r="A17" s="961" t="s">
        <v>1454</v>
      </c>
      <c r="B17" s="962"/>
      <c r="C17" s="962"/>
      <c r="D17" s="962"/>
      <c r="E17" s="962"/>
      <c r="F17" s="962"/>
      <c r="G17" s="962"/>
      <c r="H17" s="962"/>
    </row>
    <row r="18" spans="1:8" ht="6.4" customHeight="1">
      <c r="A18" s="236"/>
      <c r="B18" s="235"/>
      <c r="C18" s="235"/>
      <c r="D18" s="235"/>
      <c r="E18" s="235"/>
      <c r="F18" s="235"/>
      <c r="G18" s="235"/>
      <c r="H18" s="235"/>
    </row>
    <row r="19" spans="1:8" ht="24" customHeight="1">
      <c r="A19" s="964" t="s">
        <v>1453</v>
      </c>
      <c r="B19" s="964"/>
      <c r="C19" s="964"/>
      <c r="D19" s="964"/>
      <c r="E19" s="964"/>
      <c r="F19" s="964"/>
      <c r="G19" s="964"/>
      <c r="H19" s="964"/>
    </row>
    <row r="20" spans="1:8" ht="6.4" customHeight="1">
      <c r="A20" s="239"/>
      <c r="B20" s="252"/>
      <c r="C20" s="243"/>
      <c r="D20" s="243"/>
      <c r="E20" s="249"/>
      <c r="F20" s="248"/>
      <c r="G20" s="247"/>
      <c r="H20" s="246"/>
    </row>
    <row r="21" spans="1:8" ht="15">
      <c r="A21" s="251" t="s">
        <v>1452</v>
      </c>
      <c r="B21" s="250"/>
      <c r="C21" s="243"/>
      <c r="D21" s="243"/>
      <c r="E21" s="249"/>
      <c r="F21" s="248"/>
      <c r="G21" s="247"/>
      <c r="H21" s="246"/>
    </row>
    <row r="22" spans="1:8" ht="24" customHeight="1">
      <c r="A22" s="964" t="s">
        <v>1451</v>
      </c>
      <c r="B22" s="964"/>
      <c r="C22" s="964"/>
      <c r="D22" s="964"/>
      <c r="E22" s="964"/>
      <c r="F22" s="964"/>
      <c r="G22" s="964"/>
      <c r="H22" s="964"/>
    </row>
    <row r="23" spans="1:8" ht="6.4" customHeight="1">
      <c r="A23" s="245"/>
      <c r="B23" s="244"/>
      <c r="C23" s="243"/>
      <c r="D23" s="243"/>
      <c r="E23" s="242"/>
      <c r="F23" s="241"/>
      <c r="G23" s="240"/>
      <c r="H23" s="238"/>
    </row>
    <row r="24" spans="1:8" ht="12" customHeight="1">
      <c r="A24" s="965" t="s">
        <v>1450</v>
      </c>
      <c r="B24" s="965"/>
      <c r="C24" s="965"/>
      <c r="D24" s="965"/>
      <c r="E24" s="965"/>
      <c r="F24" s="965"/>
      <c r="G24" s="965"/>
      <c r="H24" s="965"/>
    </row>
    <row r="25" spans="1:8" ht="72" customHeight="1">
      <c r="A25" s="963" t="s">
        <v>1449</v>
      </c>
      <c r="B25" s="963"/>
      <c r="C25" s="963"/>
      <c r="D25" s="963"/>
      <c r="E25" s="963"/>
      <c r="F25" s="963"/>
      <c r="G25" s="963"/>
      <c r="H25" s="963"/>
    </row>
    <row r="26" spans="1:8" ht="6.4" customHeight="1">
      <c r="A26" s="245"/>
      <c r="B26" s="244"/>
      <c r="C26" s="243"/>
      <c r="D26" s="243"/>
      <c r="E26" s="242"/>
      <c r="F26" s="241"/>
      <c r="G26" s="240"/>
      <c r="H26" s="238"/>
    </row>
    <row r="27" spans="1:8" ht="12" customHeight="1">
      <c r="A27" s="965" t="s">
        <v>1448</v>
      </c>
      <c r="B27" s="965"/>
      <c r="C27" s="965"/>
      <c r="D27" s="965"/>
      <c r="E27" s="965"/>
      <c r="F27" s="965"/>
      <c r="G27" s="965"/>
      <c r="H27" s="965"/>
    </row>
    <row r="28" spans="1:8" s="201" customFormat="1" ht="132" customHeight="1">
      <c r="A28" s="975" t="s">
        <v>1447</v>
      </c>
      <c r="B28" s="964"/>
      <c r="C28" s="964"/>
      <c r="D28" s="964"/>
      <c r="E28" s="964"/>
      <c r="F28" s="964"/>
      <c r="G28" s="964"/>
      <c r="H28" s="964"/>
    </row>
    <row r="29" spans="1:8" s="155" customFormat="1" ht="4.5" customHeight="1">
      <c r="A29" s="239"/>
      <c r="B29" s="239"/>
      <c r="C29" s="238"/>
      <c r="D29" s="238"/>
      <c r="E29" s="238"/>
      <c r="F29" s="238"/>
      <c r="G29" s="238"/>
      <c r="H29" s="237"/>
    </row>
    <row r="30" spans="1:8" s="155" customFormat="1" ht="24" customHeight="1">
      <c r="A30" s="965" t="s">
        <v>1446</v>
      </c>
      <c r="B30" s="964"/>
      <c r="C30" s="964"/>
      <c r="D30" s="964"/>
      <c r="E30" s="964"/>
      <c r="F30" s="964"/>
      <c r="G30" s="964"/>
      <c r="H30" s="964"/>
    </row>
    <row r="31" spans="1:8" s="155" customFormat="1" ht="108" customHeight="1">
      <c r="A31" s="973" t="s">
        <v>1445</v>
      </c>
      <c r="B31" s="974"/>
      <c r="C31" s="974"/>
      <c r="D31" s="974"/>
      <c r="E31" s="974"/>
      <c r="F31" s="974"/>
      <c r="G31" s="974"/>
      <c r="H31" s="974"/>
    </row>
    <row r="32" spans="1:8" s="155" customFormat="1" ht="96.75" customHeight="1">
      <c r="A32" s="961"/>
      <c r="B32" s="961"/>
      <c r="C32" s="961"/>
      <c r="D32" s="961"/>
      <c r="E32" s="961"/>
      <c r="F32" s="961"/>
      <c r="G32" s="961"/>
      <c r="H32" s="961"/>
    </row>
    <row r="33" spans="1:8" s="155" customFormat="1" ht="54" customHeight="1">
      <c r="A33" s="652"/>
      <c r="B33" s="652"/>
      <c r="C33" s="652"/>
      <c r="D33" s="652"/>
      <c r="E33" s="652"/>
      <c r="F33" s="652"/>
      <c r="G33" s="652"/>
      <c r="H33" s="652"/>
    </row>
    <row r="34" spans="1:8" s="155" customFormat="1" ht="10.5" customHeight="1">
      <c r="A34" s="961"/>
      <c r="B34" s="962"/>
      <c r="C34" s="962"/>
      <c r="D34" s="962"/>
      <c r="E34" s="962"/>
      <c r="F34" s="962"/>
      <c r="G34" s="962"/>
      <c r="H34" s="962"/>
    </row>
    <row r="35" spans="1:8" s="155" customFormat="1" ht="10.5" customHeight="1">
      <c r="A35" s="236"/>
      <c r="B35" s="235"/>
      <c r="C35" s="235"/>
      <c r="D35" s="235"/>
      <c r="E35" s="235"/>
      <c r="F35" s="235"/>
      <c r="G35" s="235"/>
      <c r="H35" s="235"/>
    </row>
    <row r="36" spans="1:8" ht="15">
      <c r="A36" s="120" t="s">
        <v>1110</v>
      </c>
      <c r="B36" s="234"/>
      <c r="C36" s="233" t="s">
        <v>2201</v>
      </c>
      <c r="D36" s="232"/>
      <c r="E36" s="231"/>
      <c r="F36" s="231"/>
      <c r="G36" s="230"/>
      <c r="H36" s="229" t="s">
        <v>1444</v>
      </c>
    </row>
    <row r="37" spans="1:8" s="81" customFormat="1" ht="23.25">
      <c r="A37" s="99"/>
      <c r="B37" s="99"/>
      <c r="C37" s="98"/>
      <c r="D37" s="98"/>
      <c r="E37" s="98"/>
      <c r="F37" s="98"/>
      <c r="G37" s="95"/>
      <c r="H37" s="98"/>
    </row>
    <row r="38" spans="1:8" s="222" customFormat="1" ht="12">
      <c r="A38" s="228"/>
      <c r="B38" s="227"/>
      <c r="C38" s="226"/>
      <c r="D38" s="225"/>
      <c r="E38" s="224"/>
      <c r="G38" s="223"/>
      <c r="H38" s="223"/>
    </row>
    <row r="39" spans="1:8" s="81" customFormat="1" ht="15.75">
      <c r="A39" s="959"/>
      <c r="B39" s="959"/>
      <c r="C39" s="959"/>
      <c r="D39" s="97"/>
      <c r="E39" s="95"/>
      <c r="F39" s="96"/>
      <c r="G39" s="95"/>
      <c r="H39" s="95"/>
    </row>
    <row r="40" spans="1:8" s="81" customFormat="1" ht="15">
      <c r="A40" s="95"/>
      <c r="B40" s="95"/>
      <c r="C40" s="95"/>
      <c r="D40" s="95"/>
      <c r="E40" s="95"/>
      <c r="F40" s="95"/>
      <c r="G40" s="95"/>
      <c r="H40" s="95"/>
    </row>
    <row r="41" spans="1:8" s="81" customFormat="1" ht="15">
      <c r="A41" s="95"/>
      <c r="B41" s="95"/>
      <c r="C41" s="95"/>
      <c r="D41" s="95"/>
      <c r="E41" s="95"/>
      <c r="F41" s="95"/>
      <c r="G41" s="95"/>
      <c r="H41" s="95"/>
    </row>
    <row r="42" spans="1:2" s="155" customFormat="1" ht="15">
      <c r="A42" s="221"/>
      <c r="B42" s="221"/>
    </row>
    <row r="43" spans="1:8" s="201" customFormat="1" ht="15">
      <c r="A43" s="215"/>
      <c r="B43" s="215"/>
      <c r="C43" s="215"/>
      <c r="D43" s="215"/>
      <c r="E43" s="215"/>
      <c r="F43" s="215"/>
      <c r="G43" s="215"/>
      <c r="H43" s="215"/>
    </row>
    <row r="44" spans="1:8" ht="15">
      <c r="A44" s="220"/>
      <c r="B44" s="220"/>
      <c r="C44" s="215"/>
      <c r="D44" s="215"/>
      <c r="E44" s="215"/>
      <c r="F44" s="215"/>
      <c r="G44" s="215"/>
      <c r="H44" s="215"/>
    </row>
    <row r="45" spans="1:8" ht="15">
      <c r="A45" s="212"/>
      <c r="B45" s="212"/>
      <c r="C45" s="218"/>
      <c r="D45" s="218"/>
      <c r="E45" s="218"/>
      <c r="F45" s="218"/>
      <c r="G45" s="218"/>
      <c r="H45" s="217"/>
    </row>
    <row r="46" spans="1:8" ht="15">
      <c r="A46" s="212"/>
      <c r="B46" s="212"/>
      <c r="C46" s="113"/>
      <c r="D46" s="113"/>
      <c r="E46" s="113"/>
      <c r="F46" s="113"/>
      <c r="G46" s="113"/>
      <c r="H46" s="217"/>
    </row>
    <row r="47" spans="1:8" ht="15">
      <c r="A47" s="212"/>
      <c r="B47" s="212"/>
      <c r="C47" s="112"/>
      <c r="D47" s="113"/>
      <c r="E47" s="113"/>
      <c r="F47" s="113"/>
      <c r="G47" s="113"/>
      <c r="H47" s="217"/>
    </row>
    <row r="48" spans="1:8" ht="15">
      <c r="A48" s="212"/>
      <c r="B48" s="212"/>
      <c r="C48" s="113"/>
      <c r="D48" s="113"/>
      <c r="E48" s="113"/>
      <c r="F48" s="113"/>
      <c r="G48" s="113"/>
      <c r="H48" s="217"/>
    </row>
    <row r="49" spans="1:8" ht="15">
      <c r="A49" s="212"/>
      <c r="B49" s="212"/>
      <c r="C49" s="113"/>
      <c r="D49" s="113"/>
      <c r="E49" s="113"/>
      <c r="F49" s="113"/>
      <c r="G49" s="113"/>
      <c r="H49" s="217"/>
    </row>
    <row r="50" spans="1:8" ht="15">
      <c r="A50" s="212"/>
      <c r="B50" s="212"/>
      <c r="C50" s="113"/>
      <c r="D50" s="113"/>
      <c r="E50" s="113"/>
      <c r="F50" s="113"/>
      <c r="G50" s="113"/>
      <c r="H50" s="217"/>
    </row>
    <row r="51" spans="1:8" ht="15">
      <c r="A51" s="220"/>
      <c r="B51" s="220"/>
      <c r="C51" s="219"/>
      <c r="D51" s="219"/>
      <c r="E51" s="219"/>
      <c r="F51" s="215"/>
      <c r="G51" s="215"/>
      <c r="H51" s="215"/>
    </row>
    <row r="52" spans="1:8" ht="15">
      <c r="A52" s="212"/>
      <c r="B52" s="212"/>
      <c r="C52" s="218"/>
      <c r="D52" s="218"/>
      <c r="E52" s="218"/>
      <c r="F52" s="218"/>
      <c r="G52" s="218"/>
      <c r="H52" s="217"/>
    </row>
    <row r="53" spans="1:7" s="155" customFormat="1" ht="15">
      <c r="A53" s="216"/>
      <c r="B53" s="216"/>
      <c r="C53" s="112"/>
      <c r="D53" s="112"/>
      <c r="E53" s="112"/>
      <c r="F53" s="112"/>
      <c r="G53" s="112"/>
    </row>
    <row r="54" spans="1:8" s="201" customFormat="1" ht="15">
      <c r="A54" s="215"/>
      <c r="B54" s="215"/>
      <c r="C54" s="215"/>
      <c r="D54" s="215"/>
      <c r="E54" s="215"/>
      <c r="F54" s="215"/>
      <c r="G54" s="215"/>
      <c r="H54" s="215"/>
    </row>
    <row r="55" spans="1:8" ht="15">
      <c r="A55" s="214"/>
      <c r="B55" s="214"/>
      <c r="C55" s="212"/>
      <c r="D55" s="212"/>
      <c r="E55" s="212"/>
      <c r="F55" s="212"/>
      <c r="G55" s="212"/>
      <c r="H55" s="212"/>
    </row>
    <row r="56" spans="1:8" ht="15">
      <c r="A56" s="213"/>
      <c r="B56" s="213"/>
      <c r="C56" s="212"/>
      <c r="D56" s="212"/>
      <c r="E56" s="212"/>
      <c r="F56" s="212"/>
      <c r="G56" s="212"/>
      <c r="H56" s="212"/>
    </row>
    <row r="57" spans="1:8" ht="15">
      <c r="A57" s="109"/>
      <c r="B57" s="104"/>
      <c r="C57" s="95"/>
      <c r="D57" s="95"/>
      <c r="E57" s="95"/>
      <c r="F57" s="95"/>
      <c r="G57" s="95"/>
      <c r="H57" s="212"/>
    </row>
    <row r="58" spans="1:8" ht="15">
      <c r="A58" s="109"/>
      <c r="B58" s="104"/>
      <c r="C58" s="95"/>
      <c r="D58" s="95"/>
      <c r="E58" s="95"/>
      <c r="F58" s="95"/>
      <c r="G58" s="95"/>
      <c r="H58" s="212"/>
    </row>
    <row r="59" spans="1:8" ht="15">
      <c r="A59" s="958"/>
      <c r="B59" s="960"/>
      <c r="C59" s="960"/>
      <c r="D59" s="960"/>
      <c r="E59" s="960"/>
      <c r="F59" s="960"/>
      <c r="G59" s="960"/>
      <c r="H59" s="960"/>
    </row>
    <row r="60" spans="1:8" ht="15">
      <c r="A60" s="95"/>
      <c r="B60" s="104"/>
      <c r="C60" s="95"/>
      <c r="D60" s="95"/>
      <c r="E60" s="95"/>
      <c r="F60" s="95"/>
      <c r="G60" s="95"/>
      <c r="H60" s="212"/>
    </row>
    <row r="61" spans="1:8" ht="15">
      <c r="A61" s="111"/>
      <c r="B61" s="102"/>
      <c r="C61" s="102"/>
      <c r="D61" s="102"/>
      <c r="E61" s="102"/>
      <c r="F61" s="102"/>
      <c r="G61" s="102"/>
      <c r="H61" s="212"/>
    </row>
    <row r="62" spans="1:8" ht="15">
      <c r="A62" s="95"/>
      <c r="B62" s="101"/>
      <c r="C62" s="101"/>
      <c r="D62" s="101"/>
      <c r="E62" s="101"/>
      <c r="F62" s="101"/>
      <c r="G62" s="101"/>
      <c r="H62" s="212"/>
    </row>
    <row r="63" spans="1:8" ht="15">
      <c r="A63" s="95"/>
      <c r="B63" s="101"/>
      <c r="C63" s="101"/>
      <c r="D63" s="101"/>
      <c r="E63" s="101"/>
      <c r="F63" s="101"/>
      <c r="G63" s="101"/>
      <c r="H63" s="212"/>
    </row>
    <row r="64" spans="1:8" ht="15">
      <c r="A64" s="95"/>
      <c r="B64" s="101"/>
      <c r="C64" s="110"/>
      <c r="D64" s="110"/>
      <c r="E64" s="110"/>
      <c r="F64" s="110"/>
      <c r="G64" s="110"/>
      <c r="H64" s="212"/>
    </row>
    <row r="65" spans="1:8" ht="15">
      <c r="A65" s="95"/>
      <c r="B65" s="101"/>
      <c r="C65" s="110"/>
      <c r="D65" s="110"/>
      <c r="E65" s="110"/>
      <c r="F65" s="110"/>
      <c r="G65" s="110"/>
      <c r="H65" s="212"/>
    </row>
    <row r="66" spans="1:8" ht="15">
      <c r="A66" s="95"/>
      <c r="B66" s="95"/>
      <c r="C66" s="110"/>
      <c r="D66" s="110"/>
      <c r="E66" s="110"/>
      <c r="F66" s="110"/>
      <c r="G66" s="110"/>
      <c r="H66" s="212"/>
    </row>
    <row r="67" spans="1:8" ht="15">
      <c r="A67" s="95"/>
      <c r="B67" s="95"/>
      <c r="C67" s="110"/>
      <c r="D67" s="110"/>
      <c r="E67" s="110"/>
      <c r="F67" s="110"/>
      <c r="G67" s="110"/>
      <c r="H67" s="212"/>
    </row>
    <row r="68" spans="1:8" ht="15">
      <c r="A68" s="95"/>
      <c r="B68" s="95"/>
      <c r="C68" s="81"/>
      <c r="D68" s="81"/>
      <c r="E68" s="81"/>
      <c r="F68" s="81"/>
      <c r="G68" s="81"/>
      <c r="H68" s="212"/>
    </row>
    <row r="69" spans="1:8" ht="15">
      <c r="A69" s="109"/>
      <c r="B69" s="95"/>
      <c r="C69" s="81"/>
      <c r="D69" s="81"/>
      <c r="E69" s="81"/>
      <c r="F69" s="81"/>
      <c r="G69" s="81"/>
      <c r="H69" s="212"/>
    </row>
    <row r="70" spans="1:8" ht="15">
      <c r="A70" s="95"/>
      <c r="B70" s="95"/>
      <c r="C70" s="81"/>
      <c r="D70" s="81"/>
      <c r="E70" s="81"/>
      <c r="F70" s="81"/>
      <c r="G70" s="81"/>
      <c r="H70" s="212"/>
    </row>
    <row r="71" spans="1:8" ht="15">
      <c r="A71" s="104"/>
      <c r="B71" s="95"/>
      <c r="C71" s="81"/>
      <c r="D71" s="81"/>
      <c r="E71" s="81"/>
      <c r="F71" s="81"/>
      <c r="G71" s="81"/>
      <c r="H71" s="212"/>
    </row>
    <row r="72" spans="1:8" ht="15">
      <c r="A72" s="95"/>
      <c r="B72" s="95"/>
      <c r="C72" s="108"/>
      <c r="D72" s="108"/>
      <c r="E72" s="108"/>
      <c r="F72" s="108"/>
      <c r="G72" s="108"/>
      <c r="H72" s="212"/>
    </row>
    <row r="73" spans="1:8" ht="15">
      <c r="A73" s="958"/>
      <c r="B73" s="958"/>
      <c r="C73" s="103"/>
      <c r="D73" s="103"/>
      <c r="E73" s="103"/>
      <c r="F73" s="103"/>
      <c r="G73" s="103"/>
      <c r="H73" s="212"/>
    </row>
    <row r="74" spans="1:8" ht="15">
      <c r="A74" s="95"/>
      <c r="B74" s="95"/>
      <c r="C74" s="100"/>
      <c r="D74" s="100"/>
      <c r="E74" s="100"/>
      <c r="F74" s="100"/>
      <c r="G74" s="100"/>
      <c r="H74" s="212"/>
    </row>
    <row r="75" spans="1:8" ht="15">
      <c r="A75" s="958"/>
      <c r="B75" s="958"/>
      <c r="C75" s="100"/>
      <c r="D75" s="100"/>
      <c r="E75" s="100"/>
      <c r="F75" s="100"/>
      <c r="G75" s="100"/>
      <c r="H75" s="212"/>
    </row>
    <row r="76" spans="1:8" ht="15">
      <c r="A76" s="107"/>
      <c r="B76" s="107"/>
      <c r="C76" s="100"/>
      <c r="D76" s="100"/>
      <c r="E76" s="100"/>
      <c r="F76" s="100"/>
      <c r="G76" s="100"/>
      <c r="H76" s="212"/>
    </row>
    <row r="77" spans="1:8" ht="15">
      <c r="A77" s="958"/>
      <c r="B77" s="958"/>
      <c r="C77" s="100"/>
      <c r="D77" s="100"/>
      <c r="E77" s="100"/>
      <c r="F77" s="100"/>
      <c r="G77" s="100"/>
      <c r="H77" s="212"/>
    </row>
    <row r="78" spans="1:8" ht="15">
      <c r="A78" s="95"/>
      <c r="B78" s="95"/>
      <c r="C78" s="105"/>
      <c r="D78" s="105"/>
      <c r="E78" s="106"/>
      <c r="F78" s="105"/>
      <c r="G78" s="105"/>
      <c r="H78" s="212"/>
    </row>
    <row r="79" spans="1:8" ht="15">
      <c r="A79" s="104"/>
      <c r="B79" s="95"/>
      <c r="C79" s="105"/>
      <c r="D79" s="105"/>
      <c r="E79" s="106"/>
      <c r="F79" s="105"/>
      <c r="G79" s="105"/>
      <c r="H79" s="212"/>
    </row>
    <row r="80" spans="1:8" ht="15">
      <c r="A80" s="958"/>
      <c r="B80" s="958"/>
      <c r="C80" s="100"/>
      <c r="D80" s="100"/>
      <c r="E80" s="100"/>
      <c r="F80" s="100"/>
      <c r="G80" s="100"/>
      <c r="H80" s="212"/>
    </row>
    <row r="81" spans="1:8" ht="15">
      <c r="A81" s="95"/>
      <c r="B81" s="95"/>
      <c r="C81" s="105"/>
      <c r="D81" s="105"/>
      <c r="E81" s="105"/>
      <c r="F81" s="105"/>
      <c r="G81" s="105"/>
      <c r="H81" s="212"/>
    </row>
    <row r="82" spans="1:8" ht="15">
      <c r="A82" s="104"/>
      <c r="B82" s="95"/>
      <c r="C82" s="95"/>
      <c r="D82" s="95"/>
      <c r="E82" s="95"/>
      <c r="F82" s="95"/>
      <c r="G82" s="95"/>
      <c r="H82" s="212"/>
    </row>
    <row r="83" spans="1:8" ht="15">
      <c r="A83" s="95"/>
      <c r="B83" s="95"/>
      <c r="C83" s="102"/>
      <c r="D83" s="102"/>
      <c r="E83" s="102"/>
      <c r="F83" s="102"/>
      <c r="G83" s="102"/>
      <c r="H83" s="212"/>
    </row>
    <row r="84" spans="1:8" ht="15">
      <c r="A84" s="958"/>
      <c r="B84" s="958"/>
      <c r="C84" s="101"/>
      <c r="D84" s="101"/>
      <c r="E84" s="101"/>
      <c r="F84" s="101"/>
      <c r="G84" s="101"/>
      <c r="H84" s="212"/>
    </row>
    <row r="85" spans="1:8" ht="15">
      <c r="A85" s="95"/>
      <c r="B85" s="95"/>
      <c r="C85" s="102"/>
      <c r="D85" s="102"/>
      <c r="E85" s="102"/>
      <c r="F85" s="102"/>
      <c r="G85" s="102"/>
      <c r="H85" s="212"/>
    </row>
    <row r="86" spans="1:8" ht="15">
      <c r="A86" s="958"/>
      <c r="B86" s="958"/>
      <c r="C86" s="100"/>
      <c r="D86" s="102"/>
      <c r="E86" s="100"/>
      <c r="F86" s="100"/>
      <c r="G86" s="100"/>
      <c r="H86" s="212"/>
    </row>
    <row r="87" spans="1:8" ht="15">
      <c r="A87" s="95"/>
      <c r="B87" s="95"/>
      <c r="C87" s="102"/>
      <c r="D87" s="102"/>
      <c r="E87" s="102"/>
      <c r="F87" s="102"/>
      <c r="G87" s="102"/>
      <c r="H87" s="212"/>
    </row>
    <row r="88" spans="1:8" ht="15">
      <c r="A88" s="104"/>
      <c r="B88" s="95"/>
      <c r="C88" s="95"/>
      <c r="D88" s="95"/>
      <c r="E88" s="95"/>
      <c r="F88" s="95"/>
      <c r="G88" s="95"/>
      <c r="H88" s="212"/>
    </row>
    <row r="89" spans="1:8" ht="15">
      <c r="A89" s="95"/>
      <c r="B89" s="95"/>
      <c r="C89" s="102"/>
      <c r="D89" s="102"/>
      <c r="E89" s="102"/>
      <c r="F89" s="102"/>
      <c r="G89" s="102"/>
      <c r="H89" s="212"/>
    </row>
    <row r="90" spans="1:8" ht="15">
      <c r="A90" s="968"/>
      <c r="B90" s="958"/>
      <c r="C90" s="103"/>
      <c r="D90" s="103"/>
      <c r="E90" s="103"/>
      <c r="F90" s="103"/>
      <c r="G90" s="103"/>
      <c r="H90" s="212"/>
    </row>
    <row r="91" spans="1:8" ht="15">
      <c r="A91" s="95"/>
      <c r="B91" s="95"/>
      <c r="C91" s="102"/>
      <c r="D91" s="102"/>
      <c r="E91" s="102"/>
      <c r="F91" s="102"/>
      <c r="G91" s="102"/>
      <c r="H91" s="212"/>
    </row>
    <row r="92" spans="1:8" ht="15">
      <c r="A92" s="984"/>
      <c r="B92" s="960"/>
      <c r="C92" s="960"/>
      <c r="D92" s="960"/>
      <c r="E92" s="960"/>
      <c r="F92" s="960"/>
      <c r="G92" s="960"/>
      <c r="H92" s="960"/>
    </row>
    <row r="93" spans="1:8" ht="15">
      <c r="A93" s="95"/>
      <c r="B93" s="95"/>
      <c r="C93" s="102"/>
      <c r="D93" s="102"/>
      <c r="E93" s="102"/>
      <c r="F93" s="102"/>
      <c r="G93" s="102"/>
      <c r="H93" s="212"/>
    </row>
    <row r="94" spans="1:8" ht="15">
      <c r="A94" s="95"/>
      <c r="B94" s="95"/>
      <c r="C94" s="102"/>
      <c r="D94" s="102"/>
      <c r="E94" s="102"/>
      <c r="F94" s="102"/>
      <c r="G94" s="102"/>
      <c r="H94" s="212"/>
    </row>
    <row r="95" spans="1:8" ht="15">
      <c r="A95" s="94"/>
      <c r="B95" s="94"/>
      <c r="C95" s="210"/>
      <c r="D95" s="210"/>
      <c r="E95" s="211"/>
      <c r="F95" s="210"/>
      <c r="G95" s="210"/>
      <c r="H95" s="209"/>
    </row>
    <row r="96" spans="1:8" ht="15">
      <c r="A96" s="93"/>
      <c r="B96" s="93"/>
      <c r="C96" s="208"/>
      <c r="D96" s="208"/>
      <c r="E96" s="208"/>
      <c r="F96" s="208"/>
      <c r="G96" s="208"/>
      <c r="H96" s="165"/>
    </row>
    <row r="97" spans="1:8" ht="15">
      <c r="A97" s="93"/>
      <c r="B97" s="93"/>
      <c r="C97" s="206"/>
      <c r="D97" s="206"/>
      <c r="E97" s="207"/>
      <c r="F97" s="206"/>
      <c r="G97" s="206"/>
      <c r="H97" s="165"/>
    </row>
    <row r="98" spans="1:8" ht="15">
      <c r="A98" s="165"/>
      <c r="B98" s="165"/>
      <c r="C98" s="165"/>
      <c r="D98" s="165"/>
      <c r="E98" s="165"/>
      <c r="F98" s="165"/>
      <c r="G98" s="165"/>
      <c r="H98" s="165"/>
    </row>
    <row r="99" spans="1:8" s="201" customFormat="1" ht="15">
      <c r="A99" s="205"/>
      <c r="B99" s="205"/>
      <c r="C99" s="202"/>
      <c r="D99" s="202"/>
      <c r="E99" s="202"/>
      <c r="F99" s="202"/>
      <c r="G99" s="202"/>
      <c r="H99" s="202"/>
    </row>
    <row r="100" spans="1:8" s="201" customFormat="1" ht="15">
      <c r="A100" s="979"/>
      <c r="B100" s="985"/>
      <c r="C100" s="985"/>
      <c r="D100" s="204"/>
      <c r="E100" s="203"/>
      <c r="F100" s="202"/>
      <c r="G100" s="136"/>
      <c r="H100" s="202"/>
    </row>
    <row r="101" spans="1:8" ht="15">
      <c r="A101" s="161"/>
      <c r="B101" s="161"/>
      <c r="C101" s="165"/>
      <c r="D101" s="165"/>
      <c r="E101" s="200"/>
      <c r="F101" s="161"/>
      <c r="G101" s="161"/>
      <c r="H101" s="161"/>
    </row>
    <row r="102" spans="1:8" ht="15">
      <c r="A102" s="161"/>
      <c r="B102" s="161"/>
      <c r="C102" s="165"/>
      <c r="D102" s="165"/>
      <c r="E102" s="200"/>
      <c r="F102" s="161"/>
      <c r="G102" s="161"/>
      <c r="H102" s="161"/>
    </row>
    <row r="103" spans="1:8" s="81" customFormat="1" ht="15">
      <c r="A103" s="126"/>
      <c r="B103" s="126"/>
      <c r="C103" s="126"/>
      <c r="D103" s="126"/>
      <c r="E103" s="199"/>
      <c r="F103" s="126"/>
      <c r="G103" s="126"/>
      <c r="H103" s="126"/>
    </row>
    <row r="104" spans="1:8" ht="15">
      <c r="A104" s="966"/>
      <c r="B104" s="966"/>
      <c r="C104" s="966"/>
      <c r="D104" s="966"/>
      <c r="E104" s="966"/>
      <c r="F104" s="966"/>
      <c r="G104" s="966"/>
      <c r="H104" s="966"/>
    </row>
    <row r="105" spans="1:8" ht="15">
      <c r="A105" s="966"/>
      <c r="B105" s="966"/>
      <c r="C105" s="966"/>
      <c r="D105" s="966"/>
      <c r="E105" s="966"/>
      <c r="F105" s="966"/>
      <c r="G105" s="966"/>
      <c r="H105" s="966"/>
    </row>
    <row r="106" spans="1:8" ht="15">
      <c r="A106" s="966"/>
      <c r="B106" s="966"/>
      <c r="C106" s="966"/>
      <c r="D106" s="966"/>
      <c r="E106" s="966"/>
      <c r="F106" s="966"/>
      <c r="G106" s="966"/>
      <c r="H106" s="966"/>
    </row>
    <row r="107" spans="1:8" ht="15">
      <c r="A107" s="198"/>
      <c r="B107" s="198"/>
      <c r="C107" s="198"/>
      <c r="D107" s="198"/>
      <c r="E107" s="198"/>
      <c r="F107" s="198"/>
      <c r="G107" s="198"/>
      <c r="H107" s="197"/>
    </row>
    <row r="108" spans="1:8" ht="15">
      <c r="A108" s="192"/>
      <c r="B108" s="192"/>
      <c r="C108" s="196"/>
      <c r="D108" s="196"/>
      <c r="E108" s="195"/>
      <c r="F108" s="194"/>
      <c r="G108" s="193"/>
      <c r="H108" s="192"/>
    </row>
    <row r="109" spans="1:8" s="81" customFormat="1" ht="23.25">
      <c r="A109" s="191"/>
      <c r="B109" s="191"/>
      <c r="C109" s="190"/>
      <c r="D109" s="190"/>
      <c r="E109" s="190"/>
      <c r="F109" s="190"/>
      <c r="G109" s="94"/>
      <c r="H109" s="190"/>
    </row>
    <row r="110" spans="1:8" s="81" customFormat="1" ht="15.75">
      <c r="A110" s="188"/>
      <c r="B110" s="189"/>
      <c r="C110" s="188"/>
      <c r="D110" s="186"/>
      <c r="E110" s="187"/>
      <c r="F110" s="93"/>
      <c r="G110" s="94"/>
      <c r="H110" s="94"/>
    </row>
    <row r="111" spans="1:8" s="81" customFormat="1" ht="15.75">
      <c r="A111" s="967"/>
      <c r="B111" s="967"/>
      <c r="C111" s="967"/>
      <c r="D111" s="186"/>
      <c r="E111" s="93"/>
      <c r="F111" s="185"/>
      <c r="G111" s="93"/>
      <c r="H111" s="93"/>
    </row>
    <row r="112" spans="1:8" s="81" customFormat="1" ht="15">
      <c r="A112" s="93"/>
      <c r="B112" s="93"/>
      <c r="C112" s="93"/>
      <c r="D112" s="93"/>
      <c r="E112" s="93"/>
      <c r="F112" s="93"/>
      <c r="G112" s="93"/>
      <c r="H112" s="93"/>
    </row>
    <row r="113" spans="1:8" s="81" customFormat="1" ht="15">
      <c r="A113" s="93"/>
      <c r="B113" s="93"/>
      <c r="C113" s="93"/>
      <c r="D113" s="93"/>
      <c r="E113" s="93"/>
      <c r="F113" s="93"/>
      <c r="G113" s="93"/>
      <c r="H113" s="93"/>
    </row>
    <row r="114" spans="1:8" s="81" customFormat="1" ht="15">
      <c r="A114" s="182"/>
      <c r="B114" s="182"/>
      <c r="C114" s="161"/>
      <c r="D114" s="161"/>
      <c r="E114" s="161"/>
      <c r="F114" s="161"/>
      <c r="G114" s="161"/>
      <c r="H114" s="161"/>
    </row>
    <row r="115" spans="1:8" s="81" customFormat="1" ht="15">
      <c r="A115" s="161"/>
      <c r="B115" s="161"/>
      <c r="C115" s="161"/>
      <c r="D115" s="161"/>
      <c r="E115" s="161"/>
      <c r="F115" s="161"/>
      <c r="G115" s="161"/>
      <c r="H115" s="161"/>
    </row>
    <row r="116" spans="1:8" s="81" customFormat="1" ht="15">
      <c r="A116" s="181"/>
      <c r="B116" s="180"/>
      <c r="C116" s="518"/>
      <c r="D116" s="518"/>
      <c r="E116" s="519"/>
      <c r="F116" s="518"/>
      <c r="G116" s="161"/>
      <c r="H116" s="161"/>
    </row>
    <row r="117" spans="1:8" s="81" customFormat="1" ht="15">
      <c r="A117" s="173"/>
      <c r="B117" s="173"/>
      <c r="C117" s="520"/>
      <c r="D117" s="520"/>
      <c r="E117" s="521"/>
      <c r="F117" s="518"/>
      <c r="G117" s="161"/>
      <c r="H117" s="161"/>
    </row>
    <row r="118" spans="1:8" s="81" customFormat="1" ht="15">
      <c r="A118" s="184"/>
      <c r="B118" s="184"/>
      <c r="C118" s="518"/>
      <c r="D118" s="518"/>
      <c r="E118" s="176"/>
      <c r="F118" s="521"/>
      <c r="G118" s="981"/>
      <c r="H118" s="981"/>
    </row>
    <row r="119" spans="1:8" s="81" customFormat="1" ht="15">
      <c r="A119" s="164"/>
      <c r="B119" s="164"/>
      <c r="C119" s="172"/>
      <c r="D119" s="172"/>
      <c r="E119" s="522"/>
      <c r="F119" s="521"/>
      <c r="G119" s="981"/>
      <c r="H119" s="981"/>
    </row>
    <row r="120" spans="1:8" s="81" customFormat="1" ht="15">
      <c r="A120" s="161"/>
      <c r="B120" s="161"/>
      <c r="C120" s="518"/>
      <c r="D120" s="518"/>
      <c r="E120" s="167"/>
      <c r="F120" s="523"/>
      <c r="G120" s="161"/>
      <c r="H120" s="168"/>
    </row>
    <row r="121" spans="1:8" s="81" customFormat="1" ht="15">
      <c r="A121" s="161"/>
      <c r="B121" s="161"/>
      <c r="C121" s="518"/>
      <c r="D121" s="518"/>
      <c r="E121" s="167"/>
      <c r="F121" s="524"/>
      <c r="G121" s="161"/>
      <c r="H121" s="168"/>
    </row>
    <row r="122" spans="1:8" s="81" customFormat="1" ht="15">
      <c r="A122" s="161"/>
      <c r="B122" s="161"/>
      <c r="C122" s="161"/>
      <c r="D122" s="161"/>
      <c r="E122" s="167"/>
      <c r="F122" s="183"/>
      <c r="G122" s="164"/>
      <c r="H122" s="161"/>
    </row>
    <row r="123" spans="1:8" s="81" customFormat="1" ht="15">
      <c r="A123" s="161"/>
      <c r="B123" s="161"/>
      <c r="C123" s="161"/>
      <c r="D123" s="161"/>
      <c r="E123" s="167"/>
      <c r="F123" s="161"/>
      <c r="G123" s="164"/>
      <c r="H123" s="161"/>
    </row>
    <row r="124" spans="1:8" s="81" customFormat="1" ht="15">
      <c r="A124" s="161"/>
      <c r="B124" s="161"/>
      <c r="C124" s="161"/>
      <c r="D124" s="161"/>
      <c r="E124" s="176"/>
      <c r="F124" s="175"/>
      <c r="G124" s="981"/>
      <c r="H124" s="981"/>
    </row>
    <row r="125" spans="1:8" s="81" customFormat="1" ht="15">
      <c r="A125" s="982"/>
      <c r="B125" s="983"/>
      <c r="C125" s="161"/>
      <c r="D125" s="161"/>
      <c r="E125" s="162"/>
      <c r="F125" s="161"/>
      <c r="G125" s="161"/>
      <c r="H125" s="161"/>
    </row>
    <row r="126" spans="1:8" s="81" customFormat="1" ht="15">
      <c r="A126" s="93"/>
      <c r="B126" s="93"/>
      <c r="C126" s="93"/>
      <c r="D126" s="93"/>
      <c r="E126" s="93"/>
      <c r="F126" s="93"/>
      <c r="G126" s="93"/>
      <c r="H126" s="93"/>
    </row>
    <row r="127" spans="1:8" ht="15">
      <c r="A127" s="182"/>
      <c r="B127" s="182"/>
      <c r="C127" s="518"/>
      <c r="D127" s="518"/>
      <c r="E127" s="518"/>
      <c r="F127" s="518"/>
      <c r="G127" s="161"/>
      <c r="H127" s="161"/>
    </row>
    <row r="128" spans="1:8" ht="15">
      <c r="A128" s="161"/>
      <c r="B128" s="161"/>
      <c r="C128" s="518"/>
      <c r="D128" s="518"/>
      <c r="E128" s="518"/>
      <c r="F128" s="518"/>
      <c r="G128" s="161"/>
      <c r="H128" s="161"/>
    </row>
    <row r="129" spans="1:8" ht="15">
      <c r="A129" s="181"/>
      <c r="B129" s="180"/>
      <c r="C129" s="161"/>
      <c r="D129" s="161"/>
      <c r="E129" s="179"/>
      <c r="F129" s="161"/>
      <c r="G129" s="161"/>
      <c r="H129" s="161"/>
    </row>
    <row r="130" spans="1:8" ht="15">
      <c r="A130" s="173"/>
      <c r="B130" s="173"/>
      <c r="C130" s="178"/>
      <c r="D130" s="178"/>
      <c r="E130" s="175"/>
      <c r="F130" s="161"/>
      <c r="G130" s="161"/>
      <c r="H130" s="161"/>
    </row>
    <row r="131" spans="1:8" ht="15">
      <c r="A131" s="177"/>
      <c r="B131" s="173"/>
      <c r="C131" s="161"/>
      <c r="D131" s="161"/>
      <c r="E131" s="176"/>
      <c r="F131" s="175"/>
      <c r="G131" s="981"/>
      <c r="H131" s="981"/>
    </row>
    <row r="132" spans="1:8" ht="15">
      <c r="A132" s="174"/>
      <c r="B132" s="173"/>
      <c r="C132" s="172"/>
      <c r="D132" s="172"/>
      <c r="E132" s="171"/>
      <c r="F132" s="175"/>
      <c r="G132" s="981"/>
      <c r="H132" s="981"/>
    </row>
    <row r="133" spans="1:8" ht="15">
      <c r="A133" s="174"/>
      <c r="B133" s="173"/>
      <c r="C133" s="172"/>
      <c r="D133" s="172"/>
      <c r="E133" s="171"/>
      <c r="F133" s="169"/>
      <c r="G133" s="170"/>
      <c r="H133" s="170"/>
    </row>
    <row r="134" spans="1:8" ht="15">
      <c r="A134" s="161"/>
      <c r="B134" s="161"/>
      <c r="C134" s="161"/>
      <c r="D134" s="161"/>
      <c r="E134" s="167"/>
      <c r="F134" s="169"/>
      <c r="G134" s="161"/>
      <c r="H134" s="168"/>
    </row>
    <row r="135" spans="1:8" ht="15">
      <c r="A135" s="161"/>
      <c r="B135" s="161"/>
      <c r="C135" s="161"/>
      <c r="D135" s="161"/>
      <c r="E135" s="167"/>
      <c r="F135" s="161"/>
      <c r="G135" s="161"/>
      <c r="H135" s="161"/>
    </row>
    <row r="136" spans="1:8" ht="15">
      <c r="A136" s="161"/>
      <c r="B136" s="161"/>
      <c r="C136" s="161"/>
      <c r="D136" s="161"/>
      <c r="E136" s="167"/>
      <c r="F136" s="161"/>
      <c r="G136" s="164"/>
      <c r="H136" s="161"/>
    </row>
    <row r="137" spans="1:8" ht="15">
      <c r="A137" s="161"/>
      <c r="B137" s="161"/>
      <c r="C137" s="161"/>
      <c r="D137" s="161"/>
      <c r="E137" s="167"/>
      <c r="F137" s="161"/>
      <c r="G137" s="164"/>
      <c r="H137" s="161"/>
    </row>
    <row r="138" spans="1:8" ht="15">
      <c r="A138" s="161"/>
      <c r="B138" s="161"/>
      <c r="C138" s="161"/>
      <c r="D138" s="161"/>
      <c r="E138" s="166"/>
      <c r="F138" s="165"/>
      <c r="G138" s="161"/>
      <c r="H138" s="161"/>
    </row>
    <row r="139" spans="1:8" ht="15">
      <c r="A139" s="982"/>
      <c r="B139" s="983"/>
      <c r="C139" s="983"/>
      <c r="D139" s="161"/>
      <c r="E139" s="162"/>
      <c r="F139" s="161"/>
      <c r="G139" s="161"/>
      <c r="H139" s="161"/>
    </row>
    <row r="140" spans="1:8" s="155" customFormat="1" ht="15">
      <c r="A140" s="164"/>
      <c r="B140" s="164"/>
      <c r="C140" s="164"/>
      <c r="D140" s="164"/>
      <c r="E140" s="164"/>
      <c r="F140" s="164"/>
      <c r="G140" s="164"/>
      <c r="H140" s="161"/>
    </row>
    <row r="141" spans="1:8" ht="14.25">
      <c r="A141" s="976"/>
      <c r="B141" s="976"/>
      <c r="C141" s="977"/>
      <c r="D141" s="977"/>
      <c r="E141" s="977"/>
      <c r="F141" s="977"/>
      <c r="G141" s="977"/>
      <c r="H141" s="978"/>
    </row>
    <row r="142" spans="1:8" s="155" customFormat="1" ht="14.25">
      <c r="A142" s="976"/>
      <c r="B142" s="976"/>
      <c r="C142" s="977"/>
      <c r="D142" s="977"/>
      <c r="E142" s="977"/>
      <c r="F142" s="977"/>
      <c r="G142" s="977"/>
      <c r="H142" s="978"/>
    </row>
    <row r="143" spans="1:8" ht="15">
      <c r="A143" s="163"/>
      <c r="B143" s="163"/>
      <c r="C143" s="161"/>
      <c r="D143" s="161"/>
      <c r="E143" s="162"/>
      <c r="F143" s="161"/>
      <c r="G143" s="161"/>
      <c r="H143" s="161"/>
    </row>
    <row r="144" spans="1:8" s="81" customFormat="1" ht="15">
      <c r="A144" s="144"/>
      <c r="B144" s="144"/>
      <c r="C144" s="143"/>
      <c r="D144" s="143"/>
      <c r="E144" s="143"/>
      <c r="F144" s="143"/>
      <c r="G144" s="143"/>
      <c r="H144" s="142"/>
    </row>
    <row r="145" spans="1:8" s="81" customFormat="1" ht="15">
      <c r="A145" s="126"/>
      <c r="B145" s="126"/>
      <c r="C145" s="159"/>
      <c r="D145" s="159"/>
      <c r="E145" s="126"/>
      <c r="F145" s="126"/>
      <c r="G145" s="126"/>
      <c r="H145" s="126"/>
    </row>
    <row r="146" spans="1:8" s="81" customFormat="1" ht="15">
      <c r="A146" s="126"/>
      <c r="B146" s="126"/>
      <c r="C146" s="93"/>
      <c r="D146" s="160"/>
      <c r="E146" s="158"/>
      <c r="F146" s="126"/>
      <c r="G146" s="126"/>
      <c r="H146" s="126"/>
    </row>
    <row r="147" spans="1:8" s="81" customFormat="1" ht="15">
      <c r="A147" s="126"/>
      <c r="B147" s="126"/>
      <c r="C147" s="93"/>
      <c r="D147" s="159"/>
      <c r="E147" s="158"/>
      <c r="F147" s="126"/>
      <c r="G147" s="126"/>
      <c r="H147" s="126"/>
    </row>
    <row r="148" spans="1:8" s="81" customFormat="1" ht="15">
      <c r="A148" s="157"/>
      <c r="B148" s="157"/>
      <c r="C148" s="93"/>
      <c r="D148" s="127"/>
      <c r="E148" s="156"/>
      <c r="F148" s="126"/>
      <c r="G148" s="126"/>
      <c r="H148" s="126"/>
    </row>
    <row r="149" spans="1:8" s="155" customFormat="1" ht="15">
      <c r="A149" s="979"/>
      <c r="B149" s="979"/>
      <c r="C149" s="979"/>
      <c r="D149" s="979"/>
      <c r="E149" s="979"/>
      <c r="F149" s="979"/>
      <c r="G149" s="979"/>
      <c r="H149" s="979"/>
    </row>
    <row r="150" spans="1:8" s="81" customFormat="1" ht="15">
      <c r="A150" s="144"/>
      <c r="B150" s="144"/>
      <c r="C150" s="143"/>
      <c r="D150" s="143"/>
      <c r="E150" s="143"/>
      <c r="F150" s="143"/>
      <c r="G150" s="143"/>
      <c r="H150" s="142"/>
    </row>
    <row r="151" spans="1:8" s="81" customFormat="1" ht="14.25">
      <c r="A151" s="154"/>
      <c r="B151" s="154"/>
      <c r="C151" s="153"/>
      <c r="D151" s="153"/>
      <c r="E151" s="153"/>
      <c r="F151" s="153"/>
      <c r="G151" s="153"/>
      <c r="H151" s="152"/>
    </row>
    <row r="152" spans="1:8" s="81" customFormat="1" ht="15">
      <c r="A152" s="133"/>
      <c r="B152" s="133"/>
      <c r="C152" s="151"/>
      <c r="D152" s="151"/>
      <c r="E152" s="150"/>
      <c r="F152" s="93"/>
      <c r="G152" s="149"/>
      <c r="H152" s="149"/>
    </row>
    <row r="153" spans="1:8" s="93" customFormat="1" ht="15">
      <c r="A153" s="980"/>
      <c r="B153" s="980"/>
      <c r="C153" s="148"/>
      <c r="D153" s="148"/>
      <c r="E153" s="147"/>
      <c r="G153" s="146"/>
      <c r="H153" s="145"/>
    </row>
    <row r="154" spans="1:8" s="81" customFormat="1" ht="15">
      <c r="A154" s="126"/>
      <c r="B154" s="126"/>
      <c r="C154" s="126"/>
      <c r="D154" s="126"/>
      <c r="E154" s="126"/>
      <c r="F154" s="126"/>
      <c r="G154" s="126"/>
      <c r="H154" s="126"/>
    </row>
    <row r="155" spans="1:8" s="81" customFormat="1" ht="15">
      <c r="A155" s="144"/>
      <c r="B155" s="144"/>
      <c r="C155" s="143"/>
      <c r="D155" s="143"/>
      <c r="E155" s="143"/>
      <c r="F155" s="143"/>
      <c r="G155" s="143"/>
      <c r="H155" s="142"/>
    </row>
    <row r="156" spans="1:8" s="81" customFormat="1" ht="15">
      <c r="A156" s="126"/>
      <c r="B156" s="126"/>
      <c r="C156" s="126"/>
      <c r="D156" s="126"/>
      <c r="E156" s="126"/>
      <c r="F156" s="126"/>
      <c r="G156" s="126"/>
      <c r="H156" s="126"/>
    </row>
    <row r="157" spans="1:8" s="81" customFormat="1" ht="15">
      <c r="A157" s="133"/>
      <c r="B157" s="133"/>
      <c r="C157" s="140"/>
      <c r="D157" s="141"/>
      <c r="E157" s="140"/>
      <c r="F157" s="126"/>
      <c r="G157" s="126"/>
      <c r="H157" s="126"/>
    </row>
    <row r="158" spans="1:8" s="81" customFormat="1" ht="15">
      <c r="A158" s="133"/>
      <c r="B158" s="133"/>
      <c r="C158" s="139"/>
      <c r="D158" s="139"/>
      <c r="E158" s="139"/>
      <c r="F158" s="126"/>
      <c r="G158" s="126"/>
      <c r="H158" s="126"/>
    </row>
    <row r="159" spans="1:8" s="81" customFormat="1" ht="15">
      <c r="A159" s="126"/>
      <c r="B159" s="126"/>
      <c r="C159" s="138"/>
      <c r="D159" s="129"/>
      <c r="E159" s="138"/>
      <c r="F159" s="126"/>
      <c r="G159" s="126"/>
      <c r="H159" s="126"/>
    </row>
    <row r="160" spans="1:8" s="81" customFormat="1" ht="15">
      <c r="A160" s="126"/>
      <c r="B160" s="126"/>
      <c r="C160" s="137"/>
      <c r="D160" s="138"/>
      <c r="E160" s="137"/>
      <c r="F160" s="126"/>
      <c r="G160" s="135"/>
      <c r="H160" s="126"/>
    </row>
    <row r="161" spans="1:8" s="81" customFormat="1" ht="15">
      <c r="A161" s="126"/>
      <c r="B161" s="126"/>
      <c r="C161" s="137"/>
      <c r="D161" s="138"/>
      <c r="E161" s="137"/>
      <c r="F161" s="126"/>
      <c r="G161" s="135"/>
      <c r="H161" s="126"/>
    </row>
    <row r="162" spans="1:8" s="81" customFormat="1" ht="15">
      <c r="A162" s="126"/>
      <c r="B162" s="126"/>
      <c r="C162" s="134"/>
      <c r="D162" s="136"/>
      <c r="E162" s="134"/>
      <c r="F162" s="126"/>
      <c r="G162" s="135"/>
      <c r="H162" s="126"/>
    </row>
    <row r="163" spans="1:8" s="81" customFormat="1" ht="15">
      <c r="A163" s="126"/>
      <c r="B163" s="126"/>
      <c r="C163" s="134"/>
      <c r="D163" s="130"/>
      <c r="E163" s="134"/>
      <c r="F163" s="130"/>
      <c r="G163" s="129"/>
      <c r="H163" s="126"/>
    </row>
    <row r="164" spans="1:8" s="81" customFormat="1" ht="15">
      <c r="A164" s="133"/>
      <c r="B164" s="133"/>
      <c r="C164" s="132"/>
      <c r="D164" s="129"/>
      <c r="E164" s="132"/>
      <c r="F164" s="129"/>
      <c r="G164" s="129"/>
      <c r="H164" s="126"/>
    </row>
    <row r="165" spans="1:8" s="81" customFormat="1" ht="15">
      <c r="A165" s="126"/>
      <c r="B165" s="126"/>
      <c r="C165" s="131"/>
      <c r="D165" s="130"/>
      <c r="E165" s="131"/>
      <c r="F165" s="130"/>
      <c r="G165" s="129"/>
      <c r="H165" s="126"/>
    </row>
    <row r="166" spans="1:8" s="81" customFormat="1" ht="15">
      <c r="A166" s="126"/>
      <c r="B166" s="126"/>
      <c r="C166" s="131"/>
      <c r="D166" s="130"/>
      <c r="E166" s="131"/>
      <c r="F166" s="130"/>
      <c r="G166" s="129"/>
      <c r="H166" s="126"/>
    </row>
    <row r="167" spans="1:8" s="81" customFormat="1" ht="15">
      <c r="A167" s="126"/>
      <c r="B167" s="126"/>
      <c r="C167" s="131"/>
      <c r="D167" s="130"/>
      <c r="E167" s="131"/>
      <c r="F167" s="130"/>
      <c r="G167" s="129"/>
      <c r="H167" s="126"/>
    </row>
    <row r="168" spans="1:8" s="81" customFormat="1" ht="15">
      <c r="A168" s="126"/>
      <c r="B168" s="126"/>
      <c r="C168" s="131"/>
      <c r="D168" s="130"/>
      <c r="E168" s="131"/>
      <c r="F168" s="130"/>
      <c r="G168" s="129"/>
      <c r="H168" s="126"/>
    </row>
    <row r="169" spans="1:8" s="81" customFormat="1" ht="15">
      <c r="A169" s="126"/>
      <c r="B169" s="126"/>
      <c r="C169" s="131"/>
      <c r="D169" s="130"/>
      <c r="E169" s="131"/>
      <c r="F169" s="130"/>
      <c r="G169" s="129"/>
      <c r="H169" s="126"/>
    </row>
    <row r="170" spans="1:8" s="81" customFormat="1" ht="15">
      <c r="A170" s="126"/>
      <c r="B170" s="126"/>
      <c r="C170" s="127"/>
      <c r="D170" s="127"/>
      <c r="E170" s="128"/>
      <c r="F170" s="126"/>
      <c r="G170" s="126"/>
      <c r="H170" s="126"/>
    </row>
    <row r="171" spans="1:8" s="81" customFormat="1" ht="15">
      <c r="A171" s="126"/>
      <c r="B171" s="126"/>
      <c r="C171" s="525"/>
      <c r="D171" s="525"/>
      <c r="E171" s="525"/>
      <c r="F171" s="126"/>
      <c r="G171" s="126"/>
      <c r="H171" s="126"/>
    </row>
    <row r="172" spans="1:8" s="85" customFormat="1" ht="11.25">
      <c r="A172" s="90"/>
      <c r="B172" s="92"/>
      <c r="C172" s="91"/>
      <c r="D172" s="91"/>
      <c r="E172" s="86"/>
      <c r="F172" s="86"/>
      <c r="G172" s="86"/>
      <c r="H172" s="86"/>
    </row>
    <row r="173" spans="1:8" s="85" customFormat="1" ht="11.25">
      <c r="A173" s="90"/>
      <c r="B173" s="84"/>
      <c r="C173" s="89"/>
      <c r="D173" s="88"/>
      <c r="E173" s="86"/>
      <c r="F173" s="86"/>
      <c r="G173" s="86"/>
      <c r="H173" s="86"/>
    </row>
    <row r="174" spans="1:8" s="85" customFormat="1" ht="11.25">
      <c r="A174" s="84"/>
      <c r="B174" s="84"/>
      <c r="C174" s="87"/>
      <c r="D174" s="87"/>
      <c r="E174" s="86"/>
      <c r="F174" s="86"/>
      <c r="G174" s="86"/>
      <c r="H174" s="86"/>
    </row>
    <row r="175" spans="1:8" ht="15">
      <c r="A175" s="84"/>
      <c r="B175" s="82"/>
      <c r="C175" s="82"/>
      <c r="D175" s="82"/>
      <c r="E175" s="82"/>
      <c r="F175" s="82"/>
      <c r="G175" s="82"/>
      <c r="H175" s="82"/>
    </row>
    <row r="176" spans="1:8" s="81" customFormat="1" ht="15">
      <c r="A176" s="83"/>
      <c r="B176" s="83"/>
      <c r="C176" s="125"/>
      <c r="D176" s="125"/>
      <c r="E176" s="82"/>
      <c r="F176" s="82"/>
      <c r="G176" s="82"/>
      <c r="H176" s="82"/>
    </row>
    <row r="177" spans="1:8" s="81" customFormat="1" ht="15">
      <c r="A177" s="83"/>
      <c r="B177" s="83"/>
      <c r="C177" s="125"/>
      <c r="D177" s="125"/>
      <c r="E177" s="82"/>
      <c r="F177" s="82"/>
      <c r="G177" s="82"/>
      <c r="H177" s="82"/>
    </row>
    <row r="178" spans="1:8" s="81" customFormat="1" ht="15">
      <c r="A178" s="83"/>
      <c r="B178" s="83"/>
      <c r="C178" s="125"/>
      <c r="D178" s="125"/>
      <c r="E178" s="82"/>
      <c r="F178" s="82"/>
      <c r="G178" s="82"/>
      <c r="H178" s="82"/>
    </row>
    <row r="179" spans="1:8" s="81" customFormat="1" ht="15">
      <c r="A179" s="83"/>
      <c r="B179" s="83"/>
      <c r="C179" s="125"/>
      <c r="D179" s="125"/>
      <c r="E179" s="82"/>
      <c r="F179" s="82"/>
      <c r="G179" s="82"/>
      <c r="H179" s="82"/>
    </row>
    <row r="180" spans="1:8" s="81" customFormat="1" ht="15">
      <c r="A180" s="83"/>
      <c r="B180" s="83"/>
      <c r="C180" s="125"/>
      <c r="D180" s="125"/>
      <c r="E180" s="82"/>
      <c r="F180" s="82"/>
      <c r="G180" s="82"/>
      <c r="H180" s="82"/>
    </row>
    <row r="181" spans="1:8" s="81" customFormat="1" ht="15">
      <c r="A181" s="83"/>
      <c r="B181" s="83"/>
      <c r="C181" s="125"/>
      <c r="D181" s="125"/>
      <c r="E181" s="82"/>
      <c r="F181" s="82"/>
      <c r="G181" s="82"/>
      <c r="H181" s="82"/>
    </row>
    <row r="182" spans="1:8" s="81" customFormat="1" ht="15">
      <c r="A182" s="83"/>
      <c r="B182" s="83"/>
      <c r="C182" s="125"/>
      <c r="D182" s="125"/>
      <c r="E182" s="82"/>
      <c r="F182" s="82"/>
      <c r="G182" s="82"/>
      <c r="H182" s="82"/>
    </row>
    <row r="183" spans="1:8" s="81" customFormat="1" ht="15">
      <c r="A183" s="83"/>
      <c r="B183" s="83"/>
      <c r="C183" s="125"/>
      <c r="D183" s="125"/>
      <c r="E183" s="82"/>
      <c r="F183" s="82"/>
      <c r="G183" s="82"/>
      <c r="H183" s="82"/>
    </row>
    <row r="184" spans="1:8" s="81" customFormat="1" ht="15">
      <c r="A184" s="83"/>
      <c r="B184" s="83"/>
      <c r="C184" s="125"/>
      <c r="D184" s="125"/>
      <c r="E184" s="82"/>
      <c r="F184" s="82"/>
      <c r="G184" s="82"/>
      <c r="H184" s="82"/>
    </row>
    <row r="185" spans="1:8" ht="15">
      <c r="A185" s="120"/>
      <c r="B185" s="120"/>
      <c r="C185" s="124"/>
      <c r="D185" s="124"/>
      <c r="E185" s="123"/>
      <c r="F185" s="122"/>
      <c r="G185" s="121"/>
      <c r="H185" s="120"/>
    </row>
  </sheetData>
  <mergeCells count="43">
    <mergeCell ref="A84:B84"/>
    <mergeCell ref="A142:H142"/>
    <mergeCell ref="A141:H141"/>
    <mergeCell ref="A149:H149"/>
    <mergeCell ref="A153:B153"/>
    <mergeCell ref="A105:H105"/>
    <mergeCell ref="A106:H106"/>
    <mergeCell ref="G119:H119"/>
    <mergeCell ref="G118:H118"/>
    <mergeCell ref="G124:H124"/>
    <mergeCell ref="A125:B125"/>
    <mergeCell ref="G131:H131"/>
    <mergeCell ref="A139:C139"/>
    <mergeCell ref="G132:H132"/>
    <mergeCell ref="A92:H92"/>
    <mergeCell ref="A100:C100"/>
    <mergeCell ref="A104:H104"/>
    <mergeCell ref="A111:C111"/>
    <mergeCell ref="A86:B86"/>
    <mergeCell ref="A90:B90"/>
    <mergeCell ref="A3:H3"/>
    <mergeCell ref="A5:H5"/>
    <mergeCell ref="A32:H32"/>
    <mergeCell ref="A34:H34"/>
    <mergeCell ref="A7:H7"/>
    <mergeCell ref="A10:H10"/>
    <mergeCell ref="A31:H31"/>
    <mergeCell ref="A27:H27"/>
    <mergeCell ref="A30:H30"/>
    <mergeCell ref="A28:H28"/>
    <mergeCell ref="A12:H12"/>
    <mergeCell ref="A15:H15"/>
    <mergeCell ref="A17:H17"/>
    <mergeCell ref="A25:H25"/>
    <mergeCell ref="A19:H19"/>
    <mergeCell ref="A22:H22"/>
    <mergeCell ref="A24:H24"/>
    <mergeCell ref="A77:B77"/>
    <mergeCell ref="A80:B80"/>
    <mergeCell ref="A39:C39"/>
    <mergeCell ref="A59:H59"/>
    <mergeCell ref="A73:B73"/>
    <mergeCell ref="A75:B75"/>
  </mergeCells>
  <hyperlinks>
    <hyperlink ref="E13" r:id="rId1" display="www.housepriceindex.ca"/>
  </hyperlinks>
  <printOptions horizontalCentered="1"/>
  <pageMargins left="0.511811023622047" right="0.511811023622047" top="0.236220472440945" bottom="0.236220472440945" header="0.31496062992126" footer="0.31496062992126"/>
  <pageSetup horizontalDpi="600" verticalDpi="600" orientation="portrait" scale="71" r:id="rId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N112"/>
  <sheetViews>
    <sheetView workbookViewId="0" topLeftCell="A2">
      <selection activeCell="A2" sqref="A2"/>
    </sheetView>
  </sheetViews>
  <sheetFormatPr defaultColWidth="8.8515625" defaultRowHeight="15" outlineLevelRow="1"/>
  <cols>
    <col min="1" max="1" width="13.28125" style="621" customWidth="1"/>
    <col min="2" max="2" width="60.57421875" style="621" bestFit="1" customWidth="1"/>
    <col min="3" max="7" width="41.00390625" style="621" customWidth="1"/>
    <col min="8" max="8" width="7.28125" style="621" customWidth="1"/>
    <col min="9" max="9" width="92.00390625" style="621" customWidth="1"/>
    <col min="10" max="11" width="47.7109375" style="621" customWidth="1"/>
    <col min="12" max="12" width="7.28125" style="621" customWidth="1"/>
    <col min="13" max="13" width="25.7109375" style="621" customWidth="1"/>
    <col min="14" max="14" width="25.7109375" style="44" customWidth="1"/>
    <col min="15" max="16384" width="8.8515625" style="776" customWidth="1"/>
  </cols>
  <sheetData>
    <row r="1" spans="1:2" ht="45" customHeight="1" hidden="1">
      <c r="A1" s="986" t="s">
        <v>1994</v>
      </c>
      <c r="B1" s="986"/>
    </row>
    <row r="2" spans="1:13" ht="31.5">
      <c r="A2" s="775" t="s">
        <v>1995</v>
      </c>
      <c r="B2" s="775"/>
      <c r="C2" s="44"/>
      <c r="D2" s="44"/>
      <c r="E2" s="44"/>
      <c r="F2" s="631" t="s">
        <v>2159</v>
      </c>
      <c r="G2" s="27"/>
      <c r="H2" s="44"/>
      <c r="I2" s="18"/>
      <c r="J2" s="44"/>
      <c r="K2" s="44"/>
      <c r="L2" s="44"/>
      <c r="M2" s="44"/>
    </row>
    <row r="3" spans="1:13" ht="15.75" thickBot="1">
      <c r="A3" s="44"/>
      <c r="B3" s="641"/>
      <c r="C3" s="641"/>
      <c r="D3" s="44"/>
      <c r="E3" s="44"/>
      <c r="F3" s="44"/>
      <c r="G3" s="44"/>
      <c r="H3" s="44"/>
      <c r="L3" s="44"/>
      <c r="M3" s="44"/>
    </row>
    <row r="4" spans="1:13" ht="19.5" thickBot="1">
      <c r="A4" s="30"/>
      <c r="B4" s="29" t="s">
        <v>114</v>
      </c>
      <c r="C4" s="533" t="s">
        <v>1469</v>
      </c>
      <c r="D4" s="30"/>
      <c r="E4" s="30"/>
      <c r="F4" s="44"/>
      <c r="G4" s="44"/>
      <c r="H4" s="44"/>
      <c r="I4" s="17" t="s">
        <v>1996</v>
      </c>
      <c r="J4" s="16" t="s">
        <v>141</v>
      </c>
      <c r="L4" s="44"/>
      <c r="M4" s="44"/>
    </row>
    <row r="5" spans="8:13" ht="15.75" thickBot="1">
      <c r="H5" s="44"/>
      <c r="I5" s="642" t="s">
        <v>142</v>
      </c>
      <c r="J5" s="621" t="s">
        <v>158</v>
      </c>
      <c r="L5" s="44"/>
      <c r="M5" s="44"/>
    </row>
    <row r="6" spans="1:13" ht="18.75">
      <c r="A6" s="52"/>
      <c r="B6" s="60" t="s">
        <v>1997</v>
      </c>
      <c r="C6" s="52"/>
      <c r="E6" s="3"/>
      <c r="F6" s="3"/>
      <c r="G6" s="3"/>
      <c r="H6" s="44"/>
      <c r="I6" s="642" t="s">
        <v>143</v>
      </c>
      <c r="J6" s="621" t="s">
        <v>159</v>
      </c>
      <c r="L6" s="44"/>
      <c r="M6" s="44"/>
    </row>
    <row r="7" spans="2:13" ht="15">
      <c r="B7" s="57" t="s">
        <v>1998</v>
      </c>
      <c r="H7" s="44"/>
      <c r="I7" s="642" t="s">
        <v>144</v>
      </c>
      <c r="J7" s="621" t="s">
        <v>160</v>
      </c>
      <c r="L7" s="44"/>
      <c r="M7" s="44"/>
    </row>
    <row r="8" spans="2:13" ht="15">
      <c r="B8" s="57" t="s">
        <v>1999</v>
      </c>
      <c r="H8" s="44"/>
      <c r="I8" s="642" t="s">
        <v>2000</v>
      </c>
      <c r="J8" s="621" t="s">
        <v>2001</v>
      </c>
      <c r="L8" s="44"/>
      <c r="M8" s="44"/>
    </row>
    <row r="9" spans="2:13" ht="15.75" thickBot="1">
      <c r="B9" s="58" t="s">
        <v>2002</v>
      </c>
      <c r="H9" s="44"/>
      <c r="L9" s="44"/>
      <c r="M9" s="44"/>
    </row>
    <row r="10" spans="2:13" ht="15">
      <c r="B10" s="53"/>
      <c r="H10" s="44"/>
      <c r="I10" s="643" t="s">
        <v>2003</v>
      </c>
      <c r="L10" s="44"/>
      <c r="M10" s="44"/>
    </row>
    <row r="11" spans="2:13" ht="15">
      <c r="B11" s="53"/>
      <c r="H11" s="44"/>
      <c r="I11" s="643" t="s">
        <v>2004</v>
      </c>
      <c r="L11" s="44"/>
      <c r="M11" s="44"/>
    </row>
    <row r="12" spans="1:13" ht="37.5">
      <c r="A12" s="17" t="s">
        <v>184</v>
      </c>
      <c r="B12" s="17" t="s">
        <v>2005</v>
      </c>
      <c r="C12" s="14"/>
      <c r="D12" s="14"/>
      <c r="E12" s="14"/>
      <c r="F12" s="14"/>
      <c r="G12" s="14"/>
      <c r="H12" s="44"/>
      <c r="L12" s="44"/>
      <c r="M12" s="44"/>
    </row>
    <row r="13" spans="1:13" ht="15" customHeight="1">
      <c r="A13" s="615"/>
      <c r="B13" s="51" t="s">
        <v>2006</v>
      </c>
      <c r="C13" s="615" t="s">
        <v>2007</v>
      </c>
      <c r="D13" s="615" t="s">
        <v>2008</v>
      </c>
      <c r="E13" s="614"/>
      <c r="F13" s="616"/>
      <c r="G13" s="616"/>
      <c r="H13" s="44"/>
      <c r="L13" s="44"/>
      <c r="M13" s="44"/>
    </row>
    <row r="14" spans="1:13" ht="15">
      <c r="A14" s="621" t="s">
        <v>2009</v>
      </c>
      <c r="B14" s="622" t="s">
        <v>2010</v>
      </c>
      <c r="C14" s="625" t="s">
        <v>1198</v>
      </c>
      <c r="D14" s="625" t="s">
        <v>1198</v>
      </c>
      <c r="E14" s="3"/>
      <c r="F14" s="3"/>
      <c r="G14" s="3"/>
      <c r="H14" s="44"/>
      <c r="L14" s="44"/>
      <c r="M14" s="44"/>
    </row>
    <row r="15" spans="1:13" ht="15">
      <c r="A15" s="621" t="s">
        <v>2011</v>
      </c>
      <c r="B15" s="622" t="s">
        <v>164</v>
      </c>
      <c r="C15" s="625" t="s">
        <v>1198</v>
      </c>
      <c r="D15" s="625" t="s">
        <v>1198</v>
      </c>
      <c r="E15" s="3"/>
      <c r="F15" s="3"/>
      <c r="G15" s="3"/>
      <c r="H15" s="44"/>
      <c r="L15" s="44"/>
      <c r="M15" s="44"/>
    </row>
    <row r="16" spans="1:13" ht="15">
      <c r="A16" s="621" t="s">
        <v>2012</v>
      </c>
      <c r="B16" s="622" t="s">
        <v>2013</v>
      </c>
      <c r="C16" s="625" t="s">
        <v>159</v>
      </c>
      <c r="D16" s="625" t="s">
        <v>159</v>
      </c>
      <c r="E16" s="3"/>
      <c r="F16" s="3"/>
      <c r="G16" s="3"/>
      <c r="H16" s="44"/>
      <c r="L16" s="44"/>
      <c r="M16" s="44"/>
    </row>
    <row r="17" spans="1:13" ht="15">
      <c r="A17" s="621" t="s">
        <v>2014</v>
      </c>
      <c r="B17" s="622" t="s">
        <v>2015</v>
      </c>
      <c r="C17" s="625" t="s">
        <v>159</v>
      </c>
      <c r="D17" s="625" t="s">
        <v>159</v>
      </c>
      <c r="E17" s="3"/>
      <c r="F17" s="3"/>
      <c r="G17" s="3"/>
      <c r="H17" s="44"/>
      <c r="L17" s="44"/>
      <c r="M17" s="44"/>
    </row>
    <row r="18" spans="1:13" ht="15">
      <c r="A18" s="621" t="s">
        <v>2016</v>
      </c>
      <c r="B18" s="622" t="s">
        <v>2017</v>
      </c>
      <c r="C18" s="625" t="s">
        <v>1198</v>
      </c>
      <c r="D18" s="625" t="s">
        <v>1198</v>
      </c>
      <c r="E18" s="3"/>
      <c r="F18" s="3"/>
      <c r="G18" s="3"/>
      <c r="H18" s="44"/>
      <c r="L18" s="44"/>
      <c r="M18" s="44"/>
    </row>
    <row r="19" spans="1:13" ht="15">
      <c r="A19" s="621" t="s">
        <v>2018</v>
      </c>
      <c r="B19" s="622" t="s">
        <v>2019</v>
      </c>
      <c r="C19" s="625" t="s">
        <v>159</v>
      </c>
      <c r="D19" s="625" t="s">
        <v>159</v>
      </c>
      <c r="E19" s="3"/>
      <c r="F19" s="3"/>
      <c r="G19" s="3"/>
      <c r="H19" s="44"/>
      <c r="L19" s="44"/>
      <c r="M19" s="44"/>
    </row>
    <row r="20" spans="1:13" ht="15">
      <c r="A20" s="621" t="s">
        <v>2020</v>
      </c>
      <c r="B20" s="622" t="s">
        <v>2021</v>
      </c>
      <c r="C20" s="625" t="s">
        <v>1198</v>
      </c>
      <c r="D20" s="625" t="s">
        <v>1198</v>
      </c>
      <c r="E20" s="3"/>
      <c r="F20" s="3"/>
      <c r="G20" s="3"/>
      <c r="H20" s="44"/>
      <c r="L20" s="44"/>
      <c r="M20" s="44"/>
    </row>
    <row r="21" spans="1:13" ht="15">
      <c r="A21" s="621" t="s">
        <v>2022</v>
      </c>
      <c r="B21" s="622" t="s">
        <v>2023</v>
      </c>
      <c r="C21" s="625" t="s">
        <v>1196</v>
      </c>
      <c r="D21" s="625" t="s">
        <v>1196</v>
      </c>
      <c r="E21" s="3"/>
      <c r="F21" s="3"/>
      <c r="G21" s="3"/>
      <c r="H21" s="44"/>
      <c r="L21" s="44"/>
      <c r="M21" s="44"/>
    </row>
    <row r="22" spans="1:13" ht="15">
      <c r="A22" s="621" t="s">
        <v>2024</v>
      </c>
      <c r="B22" s="622" t="s">
        <v>2025</v>
      </c>
      <c r="C22" s="625" t="s">
        <v>1198</v>
      </c>
      <c r="D22" s="625" t="s">
        <v>1198</v>
      </c>
      <c r="E22" s="3"/>
      <c r="F22" s="3"/>
      <c r="G22" s="3"/>
      <c r="H22" s="44"/>
      <c r="L22" s="44"/>
      <c r="M22" s="44"/>
    </row>
    <row r="23" spans="1:13" ht="15">
      <c r="A23" s="621" t="s">
        <v>2026</v>
      </c>
      <c r="B23" s="622" t="s">
        <v>2027</v>
      </c>
      <c r="C23" s="625" t="s">
        <v>1201</v>
      </c>
      <c r="D23" s="625" t="s">
        <v>1201</v>
      </c>
      <c r="E23" s="3"/>
      <c r="F23" s="3"/>
      <c r="G23" s="3"/>
      <c r="H23" s="44"/>
      <c r="L23" s="44"/>
      <c r="M23" s="44"/>
    </row>
    <row r="24" spans="1:13" ht="15">
      <c r="A24" s="621" t="s">
        <v>2028</v>
      </c>
      <c r="B24" s="622" t="s">
        <v>2029</v>
      </c>
      <c r="C24" s="625" t="s">
        <v>1200</v>
      </c>
      <c r="D24" s="625" t="s">
        <v>1200</v>
      </c>
      <c r="E24" s="3"/>
      <c r="F24" s="3"/>
      <c r="G24" s="3"/>
      <c r="H24" s="44"/>
      <c r="L24" s="44"/>
      <c r="M24" s="44"/>
    </row>
    <row r="25" spans="1:13" ht="15" outlineLevel="1">
      <c r="A25" s="621" t="s">
        <v>2030</v>
      </c>
      <c r="B25" s="41"/>
      <c r="E25" s="3"/>
      <c r="F25" s="3"/>
      <c r="G25" s="3"/>
      <c r="H25" s="44"/>
      <c r="L25" s="44"/>
      <c r="M25" s="44"/>
    </row>
    <row r="26" spans="1:13" ht="15" outlineLevel="1">
      <c r="A26" s="621" t="s">
        <v>2031</v>
      </c>
      <c r="B26" s="41"/>
      <c r="E26" s="3"/>
      <c r="F26" s="3"/>
      <c r="G26" s="3"/>
      <c r="H26" s="44"/>
      <c r="L26" s="44"/>
      <c r="M26" s="44"/>
    </row>
    <row r="27" spans="1:13" ht="15" outlineLevel="1">
      <c r="A27" s="621" t="s">
        <v>2032</v>
      </c>
      <c r="B27" s="41"/>
      <c r="E27" s="3"/>
      <c r="F27" s="3"/>
      <c r="G27" s="3"/>
      <c r="H27" s="44"/>
      <c r="L27" s="44"/>
      <c r="M27" s="44"/>
    </row>
    <row r="28" spans="1:13" ht="15" outlineLevel="1">
      <c r="A28" s="621" t="s">
        <v>2033</v>
      </c>
      <c r="B28" s="41"/>
      <c r="E28" s="3"/>
      <c r="F28" s="3"/>
      <c r="G28" s="3"/>
      <c r="H28" s="44"/>
      <c r="L28" s="44"/>
      <c r="M28" s="44"/>
    </row>
    <row r="29" spans="1:13" ht="15" outlineLevel="1">
      <c r="A29" s="621" t="s">
        <v>2034</v>
      </c>
      <c r="B29" s="41"/>
      <c r="E29" s="3"/>
      <c r="F29" s="3"/>
      <c r="G29" s="3"/>
      <c r="H29" s="44"/>
      <c r="L29" s="44"/>
      <c r="M29" s="44"/>
    </row>
    <row r="30" spans="1:13" ht="15" outlineLevel="1">
      <c r="A30" s="621" t="s">
        <v>2035</v>
      </c>
      <c r="B30" s="41"/>
      <c r="E30" s="3"/>
      <c r="F30" s="3"/>
      <c r="G30" s="3"/>
      <c r="H30" s="44"/>
      <c r="L30" s="44"/>
      <c r="M30" s="44"/>
    </row>
    <row r="31" spans="1:13" ht="15" outlineLevel="1">
      <c r="A31" s="621" t="s">
        <v>2036</v>
      </c>
      <c r="B31" s="41"/>
      <c r="E31" s="3"/>
      <c r="F31" s="3"/>
      <c r="G31" s="3"/>
      <c r="H31" s="44"/>
      <c r="L31" s="44"/>
      <c r="M31" s="44"/>
    </row>
    <row r="32" spans="1:13" ht="15" outlineLevel="1">
      <c r="A32" s="621" t="s">
        <v>2037</v>
      </c>
      <c r="B32" s="41"/>
      <c r="E32" s="3"/>
      <c r="F32" s="3"/>
      <c r="G32" s="3"/>
      <c r="H32" s="44"/>
      <c r="L32" s="44"/>
      <c r="M32" s="44"/>
    </row>
    <row r="33" spans="1:13" ht="18.75">
      <c r="A33" s="14"/>
      <c r="B33" s="17" t="s">
        <v>1999</v>
      </c>
      <c r="C33" s="14"/>
      <c r="D33" s="14"/>
      <c r="E33" s="14"/>
      <c r="F33" s="14"/>
      <c r="G33" s="14"/>
      <c r="H33" s="44"/>
      <c r="L33" s="44"/>
      <c r="M33" s="44"/>
    </row>
    <row r="34" spans="1:13" ht="15" customHeight="1">
      <c r="A34" s="615"/>
      <c r="B34" s="51" t="s">
        <v>2038</v>
      </c>
      <c r="C34" s="615" t="s">
        <v>2039</v>
      </c>
      <c r="D34" s="615" t="s">
        <v>2008</v>
      </c>
      <c r="E34" s="615" t="s">
        <v>2040</v>
      </c>
      <c r="F34" s="616"/>
      <c r="G34" s="616"/>
      <c r="H34" s="44"/>
      <c r="L34" s="44"/>
      <c r="M34" s="44"/>
    </row>
    <row r="35" spans="1:13" ht="30">
      <c r="A35" s="621" t="s">
        <v>2041</v>
      </c>
      <c r="B35" s="780" t="s">
        <v>2162</v>
      </c>
      <c r="C35" s="625"/>
      <c r="D35" s="625" t="s">
        <v>1205</v>
      </c>
      <c r="E35" s="625" t="s">
        <v>1503</v>
      </c>
      <c r="F35" s="644"/>
      <c r="G35" s="644"/>
      <c r="H35" s="44"/>
      <c r="L35" s="44"/>
      <c r="M35" s="44"/>
    </row>
    <row r="36" spans="1:13" ht="15">
      <c r="A36" s="621" t="s">
        <v>2042</v>
      </c>
      <c r="B36" s="622"/>
      <c r="H36" s="44"/>
      <c r="L36" s="44"/>
      <c r="M36" s="44"/>
    </row>
    <row r="37" spans="1:13" ht="15">
      <c r="A37" s="621" t="s">
        <v>2043</v>
      </c>
      <c r="B37" s="622"/>
      <c r="H37" s="44"/>
      <c r="L37" s="44"/>
      <c r="M37" s="44"/>
    </row>
    <row r="38" spans="1:13" ht="15">
      <c r="A38" s="621" t="s">
        <v>2044</v>
      </c>
      <c r="B38" s="622"/>
      <c r="H38" s="44"/>
      <c r="L38" s="44"/>
      <c r="M38" s="44"/>
    </row>
    <row r="39" spans="1:13" ht="15">
      <c r="A39" s="621" t="s">
        <v>2045</v>
      </c>
      <c r="B39" s="622"/>
      <c r="H39" s="44"/>
      <c r="L39" s="44"/>
      <c r="M39" s="44"/>
    </row>
    <row r="40" spans="1:13" ht="15">
      <c r="A40" s="621" t="s">
        <v>2046</v>
      </c>
      <c r="B40" s="622"/>
      <c r="H40" s="44"/>
      <c r="L40" s="44"/>
      <c r="M40" s="44"/>
    </row>
    <row r="41" spans="1:13" ht="15">
      <c r="A41" s="621" t="s">
        <v>2047</v>
      </c>
      <c r="B41" s="622"/>
      <c r="H41" s="44"/>
      <c r="L41" s="44"/>
      <c r="M41" s="44"/>
    </row>
    <row r="42" spans="1:13" ht="15">
      <c r="A42" s="621" t="s">
        <v>2048</v>
      </c>
      <c r="B42" s="622"/>
      <c r="H42" s="44"/>
      <c r="L42" s="44"/>
      <c r="M42" s="44"/>
    </row>
    <row r="43" spans="1:13" ht="15">
      <c r="A43" s="621" t="s">
        <v>2049</v>
      </c>
      <c r="B43" s="622"/>
      <c r="H43" s="44"/>
      <c r="L43" s="44"/>
      <c r="M43" s="44"/>
    </row>
    <row r="44" spans="1:13" ht="15">
      <c r="A44" s="621" t="s">
        <v>2050</v>
      </c>
      <c r="B44" s="622"/>
      <c r="H44" s="44"/>
      <c r="L44" s="44"/>
      <c r="M44" s="44"/>
    </row>
    <row r="45" spans="1:13" ht="15">
      <c r="A45" s="621" t="s">
        <v>2051</v>
      </c>
      <c r="B45" s="622"/>
      <c r="H45" s="44"/>
      <c r="L45" s="44"/>
      <c r="M45" s="44"/>
    </row>
    <row r="46" spans="1:13" ht="15">
      <c r="A46" s="621" t="s">
        <v>2052</v>
      </c>
      <c r="B46" s="622"/>
      <c r="H46" s="44"/>
      <c r="L46" s="44"/>
      <c r="M46" s="44"/>
    </row>
    <row r="47" spans="1:13" ht="15">
      <c r="A47" s="621" t="s">
        <v>2053</v>
      </c>
      <c r="B47" s="622"/>
      <c r="H47" s="44"/>
      <c r="L47" s="44"/>
      <c r="M47" s="44"/>
    </row>
    <row r="48" spans="1:13" ht="15">
      <c r="A48" s="621" t="s">
        <v>2054</v>
      </c>
      <c r="B48" s="622"/>
      <c r="H48" s="44"/>
      <c r="L48" s="44"/>
      <c r="M48" s="44"/>
    </row>
    <row r="49" spans="1:13" ht="15">
      <c r="A49" s="621" t="s">
        <v>2055</v>
      </c>
      <c r="B49" s="622"/>
      <c r="H49" s="44"/>
      <c r="L49" s="44"/>
      <c r="M49" s="44"/>
    </row>
    <row r="50" spans="1:13" ht="15">
      <c r="A50" s="621" t="s">
        <v>2056</v>
      </c>
      <c r="B50" s="622"/>
      <c r="H50" s="44"/>
      <c r="L50" s="44"/>
      <c r="M50" s="44"/>
    </row>
    <row r="51" spans="1:13" ht="15">
      <c r="A51" s="621" t="s">
        <v>2057</v>
      </c>
      <c r="B51" s="622"/>
      <c r="H51" s="44"/>
      <c r="L51" s="44"/>
      <c r="M51" s="44"/>
    </row>
    <row r="52" spans="1:13" ht="15">
      <c r="A52" s="621" t="s">
        <v>2058</v>
      </c>
      <c r="B52" s="622"/>
      <c r="H52" s="44"/>
      <c r="L52" s="44"/>
      <c r="M52" s="44"/>
    </row>
    <row r="53" spans="1:13" ht="15">
      <c r="A53" s="621" t="s">
        <v>2059</v>
      </c>
      <c r="B53" s="622"/>
      <c r="H53" s="44"/>
      <c r="L53" s="44"/>
      <c r="M53" s="44"/>
    </row>
    <row r="54" spans="1:13" ht="15">
      <c r="A54" s="621" t="s">
        <v>2060</v>
      </c>
      <c r="B54" s="622"/>
      <c r="H54" s="44"/>
      <c r="L54" s="44"/>
      <c r="M54" s="44"/>
    </row>
    <row r="55" spans="1:13" ht="15">
      <c r="A55" s="621" t="s">
        <v>2061</v>
      </c>
      <c r="B55" s="622"/>
      <c r="H55" s="44"/>
      <c r="L55" s="44"/>
      <c r="M55" s="44"/>
    </row>
    <row r="56" spans="1:13" ht="15">
      <c r="A56" s="621" t="s">
        <v>2062</v>
      </c>
      <c r="B56" s="622"/>
      <c r="H56" s="44"/>
      <c r="L56" s="44"/>
      <c r="M56" s="44"/>
    </row>
    <row r="57" spans="1:13" ht="15">
      <c r="A57" s="621" t="s">
        <v>2063</v>
      </c>
      <c r="B57" s="622"/>
      <c r="H57" s="44"/>
      <c r="L57" s="44"/>
      <c r="M57" s="44"/>
    </row>
    <row r="58" spans="1:13" ht="15">
      <c r="A58" s="621" t="s">
        <v>2064</v>
      </c>
      <c r="B58" s="622"/>
      <c r="H58" s="44"/>
      <c r="L58" s="44"/>
      <c r="M58" s="44"/>
    </row>
    <row r="59" spans="1:13" ht="15">
      <c r="A59" s="621" t="s">
        <v>2065</v>
      </c>
      <c r="B59" s="622"/>
      <c r="H59" s="44"/>
      <c r="L59" s="44"/>
      <c r="M59" s="44"/>
    </row>
    <row r="60" spans="1:13" ht="15" outlineLevel="1">
      <c r="A60" s="621" t="s">
        <v>2066</v>
      </c>
      <c r="B60" s="622"/>
      <c r="E60" s="622"/>
      <c r="F60" s="622"/>
      <c r="G60" s="622"/>
      <c r="H60" s="44"/>
      <c r="L60" s="44"/>
      <c r="M60" s="44"/>
    </row>
    <row r="61" spans="1:13" ht="15" outlineLevel="1">
      <c r="A61" s="621" t="s">
        <v>2067</v>
      </c>
      <c r="B61" s="622"/>
      <c r="E61" s="622"/>
      <c r="F61" s="622"/>
      <c r="G61" s="622"/>
      <c r="H61" s="44"/>
      <c r="L61" s="44"/>
      <c r="M61" s="44"/>
    </row>
    <row r="62" spans="1:13" ht="15" outlineLevel="1">
      <c r="A62" s="621" t="s">
        <v>2068</v>
      </c>
      <c r="B62" s="622"/>
      <c r="E62" s="622"/>
      <c r="F62" s="622"/>
      <c r="G62" s="622"/>
      <c r="H62" s="44"/>
      <c r="L62" s="44"/>
      <c r="M62" s="44"/>
    </row>
    <row r="63" spans="1:13" ht="15" outlineLevel="1">
      <c r="A63" s="621" t="s">
        <v>2069</v>
      </c>
      <c r="B63" s="622"/>
      <c r="E63" s="622"/>
      <c r="F63" s="622"/>
      <c r="G63" s="622"/>
      <c r="H63" s="44"/>
      <c r="L63" s="44"/>
      <c r="M63" s="44"/>
    </row>
    <row r="64" spans="1:13" ht="15" outlineLevel="1">
      <c r="A64" s="621" t="s">
        <v>2070</v>
      </c>
      <c r="B64" s="622"/>
      <c r="E64" s="622"/>
      <c r="F64" s="622"/>
      <c r="G64" s="622"/>
      <c r="H64" s="44"/>
      <c r="L64" s="44"/>
      <c r="M64" s="44"/>
    </row>
    <row r="65" spans="1:13" ht="15" outlineLevel="1">
      <c r="A65" s="621" t="s">
        <v>2071</v>
      </c>
      <c r="B65" s="622"/>
      <c r="E65" s="622"/>
      <c r="F65" s="622"/>
      <c r="G65" s="622"/>
      <c r="H65" s="44"/>
      <c r="L65" s="44"/>
      <c r="M65" s="44"/>
    </row>
    <row r="66" spans="1:13" ht="15" outlineLevel="1">
      <c r="A66" s="621" t="s">
        <v>2072</v>
      </c>
      <c r="B66" s="622"/>
      <c r="E66" s="622"/>
      <c r="F66" s="622"/>
      <c r="G66" s="622"/>
      <c r="H66" s="44"/>
      <c r="L66" s="44"/>
      <c r="M66" s="44"/>
    </row>
    <row r="67" spans="1:13" ht="15" outlineLevel="1">
      <c r="A67" s="621" t="s">
        <v>2073</v>
      </c>
      <c r="B67" s="622"/>
      <c r="E67" s="622"/>
      <c r="F67" s="622"/>
      <c r="G67" s="622"/>
      <c r="H67" s="44"/>
      <c r="L67" s="44"/>
      <c r="M67" s="44"/>
    </row>
    <row r="68" spans="1:13" ht="15" outlineLevel="1">
      <c r="A68" s="621" t="s">
        <v>2074</v>
      </c>
      <c r="B68" s="622"/>
      <c r="E68" s="622"/>
      <c r="F68" s="622"/>
      <c r="G68" s="622"/>
      <c r="H68" s="44"/>
      <c r="L68" s="44"/>
      <c r="M68" s="44"/>
    </row>
    <row r="69" spans="1:13" ht="15" outlineLevel="1">
      <c r="A69" s="621" t="s">
        <v>2075</v>
      </c>
      <c r="B69" s="622"/>
      <c r="E69" s="622"/>
      <c r="F69" s="622"/>
      <c r="G69" s="622"/>
      <c r="H69" s="44"/>
      <c r="L69" s="44"/>
      <c r="M69" s="44"/>
    </row>
    <row r="70" spans="1:13" ht="15" outlineLevel="1">
      <c r="A70" s="621" t="s">
        <v>2076</v>
      </c>
      <c r="B70" s="622"/>
      <c r="E70" s="622"/>
      <c r="F70" s="622"/>
      <c r="G70" s="622"/>
      <c r="H70" s="44"/>
      <c r="L70" s="44"/>
      <c r="M70" s="44"/>
    </row>
    <row r="71" spans="1:13" ht="15" outlineLevel="1">
      <c r="A71" s="621" t="s">
        <v>2077</v>
      </c>
      <c r="B71" s="622"/>
      <c r="E71" s="622"/>
      <c r="F71" s="622"/>
      <c r="G71" s="622"/>
      <c r="H71" s="44"/>
      <c r="L71" s="44"/>
      <c r="M71" s="44"/>
    </row>
    <row r="72" spans="1:13" ht="15" outlineLevel="1">
      <c r="A72" s="621" t="s">
        <v>2078</v>
      </c>
      <c r="B72" s="622"/>
      <c r="E72" s="622"/>
      <c r="F72" s="622"/>
      <c r="G72" s="622"/>
      <c r="H72" s="44"/>
      <c r="L72" s="44"/>
      <c r="M72" s="44"/>
    </row>
    <row r="73" spans="1:8" ht="18.75">
      <c r="A73" s="14"/>
      <c r="B73" s="17" t="s">
        <v>2002</v>
      </c>
      <c r="C73" s="14"/>
      <c r="D73" s="14"/>
      <c r="E73" s="14"/>
      <c r="F73" s="14"/>
      <c r="G73" s="14"/>
      <c r="H73" s="44"/>
    </row>
    <row r="74" spans="1:14" ht="15" customHeight="1">
      <c r="A74" s="615"/>
      <c r="B74" s="51" t="s">
        <v>1613</v>
      </c>
      <c r="C74" s="615" t="s">
        <v>2079</v>
      </c>
      <c r="D74" s="615"/>
      <c r="E74" s="616"/>
      <c r="F74" s="616"/>
      <c r="G74" s="616"/>
      <c r="H74" s="776"/>
      <c r="I74" s="776"/>
      <c r="J74" s="776"/>
      <c r="K74" s="776"/>
      <c r="L74" s="776"/>
      <c r="M74" s="776"/>
      <c r="N74" s="776"/>
    </row>
    <row r="75" spans="1:8" ht="15">
      <c r="A75" s="621" t="s">
        <v>2080</v>
      </c>
      <c r="B75" s="621" t="s">
        <v>2081</v>
      </c>
      <c r="C75" s="772">
        <v>26.325</v>
      </c>
      <c r="H75" s="44"/>
    </row>
    <row r="76" spans="1:8" ht="15">
      <c r="A76" s="621" t="s">
        <v>2082</v>
      </c>
      <c r="B76" s="621" t="s">
        <v>2083</v>
      </c>
      <c r="C76" s="772">
        <v>26.8498</v>
      </c>
      <c r="H76" s="44"/>
    </row>
    <row r="77" spans="1:8" ht="15" outlineLevel="1">
      <c r="A77" s="621" t="s">
        <v>2084</v>
      </c>
      <c r="H77" s="44"/>
    </row>
    <row r="78" spans="1:8" ht="15" outlineLevel="1">
      <c r="A78" s="621" t="s">
        <v>2085</v>
      </c>
      <c r="H78" s="44"/>
    </row>
    <row r="79" spans="1:8" ht="15" outlineLevel="1">
      <c r="A79" s="621" t="s">
        <v>2086</v>
      </c>
      <c r="H79" s="44"/>
    </row>
    <row r="80" spans="1:8" ht="15" outlineLevel="1">
      <c r="A80" s="621" t="s">
        <v>2087</v>
      </c>
      <c r="H80" s="44"/>
    </row>
    <row r="81" spans="1:8" ht="15">
      <c r="A81" s="615"/>
      <c r="B81" s="51" t="s">
        <v>2088</v>
      </c>
      <c r="C81" s="615" t="s">
        <v>128</v>
      </c>
      <c r="D81" s="615" t="s">
        <v>129</v>
      </c>
      <c r="E81" s="616" t="s">
        <v>1625</v>
      </c>
      <c r="F81" s="616" t="s">
        <v>1804</v>
      </c>
      <c r="G81" s="616" t="s">
        <v>2089</v>
      </c>
      <c r="H81" s="44"/>
    </row>
    <row r="82" spans="1:8" ht="15">
      <c r="A82" s="621" t="s">
        <v>2090</v>
      </c>
      <c r="B82" s="621" t="s">
        <v>2091</v>
      </c>
      <c r="C82" s="773">
        <v>0.9974011856110009</v>
      </c>
      <c r="D82" s="756">
        <v>0</v>
      </c>
      <c r="E82" s="625" t="s">
        <v>159</v>
      </c>
      <c r="F82" s="625" t="s">
        <v>159</v>
      </c>
      <c r="G82" s="774">
        <v>0.9974011856110009</v>
      </c>
      <c r="H82" s="44"/>
    </row>
    <row r="83" spans="1:8" ht="15">
      <c r="A83" s="621" t="s">
        <v>2092</v>
      </c>
      <c r="B83" s="621" t="s">
        <v>2093</v>
      </c>
      <c r="C83" s="773">
        <v>0.00103036635251403</v>
      </c>
      <c r="D83" s="756">
        <v>0</v>
      </c>
      <c r="E83" s="625" t="s">
        <v>159</v>
      </c>
      <c r="F83" s="625" t="s">
        <v>159</v>
      </c>
      <c r="G83" s="774">
        <v>0.00103036635251403</v>
      </c>
      <c r="H83" s="44"/>
    </row>
    <row r="84" spans="1:8" ht="15">
      <c r="A84" s="621" t="s">
        <v>2094</v>
      </c>
      <c r="B84" s="621" t="s">
        <v>2095</v>
      </c>
      <c r="C84" s="773">
        <v>0.00042081839582398773</v>
      </c>
      <c r="D84" s="756">
        <v>0</v>
      </c>
      <c r="E84" s="625" t="s">
        <v>159</v>
      </c>
      <c r="F84" s="625" t="s">
        <v>159</v>
      </c>
      <c r="G84" s="774">
        <v>0.00042081839582398773</v>
      </c>
      <c r="H84" s="44"/>
    </row>
    <row r="85" spans="1:8" ht="15">
      <c r="A85" s="621" t="s">
        <v>2096</v>
      </c>
      <c r="B85" s="621" t="s">
        <v>2097</v>
      </c>
      <c r="C85" s="773">
        <v>0.00042130289100094276</v>
      </c>
      <c r="D85" s="756">
        <v>0</v>
      </c>
      <c r="E85" s="625" t="s">
        <v>159</v>
      </c>
      <c r="F85" s="625" t="s">
        <v>159</v>
      </c>
      <c r="G85" s="773">
        <v>0.00042130289100094276</v>
      </c>
      <c r="H85" s="44"/>
    </row>
    <row r="86" spans="1:8" ht="15">
      <c r="A86" s="621" t="s">
        <v>2098</v>
      </c>
      <c r="B86" s="621" t="s">
        <v>2099</v>
      </c>
      <c r="C86" s="773">
        <v>0.0007870953548387776</v>
      </c>
      <c r="D86" s="755">
        <v>0</v>
      </c>
      <c r="E86" s="625" t="s">
        <v>159</v>
      </c>
      <c r="F86" s="625" t="s">
        <v>159</v>
      </c>
      <c r="G86" s="773">
        <v>0.0007870953548387776</v>
      </c>
      <c r="H86" s="44"/>
    </row>
    <row r="87" spans="1:8" ht="15" outlineLevel="1">
      <c r="A87" s="621" t="s">
        <v>2100</v>
      </c>
      <c r="H87" s="44"/>
    </row>
    <row r="88" spans="1:8" ht="15" outlineLevel="1">
      <c r="A88" s="621" t="s">
        <v>2101</v>
      </c>
      <c r="H88" s="44"/>
    </row>
    <row r="89" spans="1:8" ht="15" outlineLevel="1">
      <c r="A89" s="621" t="s">
        <v>2102</v>
      </c>
      <c r="H89" s="44"/>
    </row>
    <row r="90" spans="1:8" ht="15" outlineLevel="1">
      <c r="A90" s="621" t="s">
        <v>2103</v>
      </c>
      <c r="H90" s="44"/>
    </row>
    <row r="91" ht="15">
      <c r="H91" s="44"/>
    </row>
    <row r="92" ht="15">
      <c r="H92" s="44"/>
    </row>
    <row r="93" ht="15">
      <c r="H93" s="44"/>
    </row>
    <row r="94" ht="15">
      <c r="H94" s="44"/>
    </row>
    <row r="95" ht="15">
      <c r="H95" s="44"/>
    </row>
    <row r="96" ht="15">
      <c r="H96" s="44"/>
    </row>
    <row r="97" ht="15">
      <c r="H97" s="44"/>
    </row>
    <row r="98" ht="15">
      <c r="H98" s="44"/>
    </row>
    <row r="99" ht="15">
      <c r="H99" s="44"/>
    </row>
    <row r="100" ht="15">
      <c r="H100" s="44"/>
    </row>
    <row r="101" ht="15">
      <c r="H101" s="44"/>
    </row>
    <row r="102" ht="15">
      <c r="H102" s="44"/>
    </row>
    <row r="103" ht="15">
      <c r="H103" s="44"/>
    </row>
    <row r="104" ht="15">
      <c r="H104" s="44"/>
    </row>
    <row r="105" ht="15">
      <c r="H105" s="44"/>
    </row>
    <row r="106" ht="15">
      <c r="H106" s="44"/>
    </row>
    <row r="107" ht="15">
      <c r="H107" s="44"/>
    </row>
    <row r="108" ht="15">
      <c r="H108" s="44"/>
    </row>
    <row r="109" ht="15">
      <c r="H109" s="44"/>
    </row>
    <row r="110" ht="15">
      <c r="H110" s="44"/>
    </row>
    <row r="111" ht="15">
      <c r="H111" s="44"/>
    </row>
    <row r="112" ht="15">
      <c r="H112" s="44"/>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5" right="0.708661417322835" top="0.498031496" bottom="0.498031496" header="0.31496062992126" footer="0.31496062992126"/>
  <pageSetup fitToHeight="3" fitToWidth="1" horizontalDpi="600" verticalDpi="600" orientation="landscape" paperSize="9" scale="46" r:id="rId2"/>
  <headerFooter>
    <oddHeader>&amp;R&amp;G</oddHeader>
  </headerFooter>
  <legacyDrawingHF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election activeCell="B4" sqref="B4"/>
    </sheetView>
  </sheetViews>
  <sheetFormatPr defaultColWidth="9.140625" defaultRowHeight="15"/>
  <cols>
    <col min="1" max="1" width="36.7109375" style="115" bestFit="1" customWidth="1"/>
    <col min="2" max="2" width="17.7109375" style="115" bestFit="1" customWidth="1"/>
    <col min="3" max="16384" width="9.140625" style="115" customWidth="1"/>
  </cols>
  <sheetData>
    <row r="1" spans="1:2" ht="15">
      <c r="A1" s="115" t="s">
        <v>1485</v>
      </c>
      <c r="B1" s="274">
        <v>42539</v>
      </c>
    </row>
    <row r="2" spans="1:3" ht="15">
      <c r="A2" s="115" t="s">
        <v>1484</v>
      </c>
      <c r="B2" s="275">
        <v>516025656.56</v>
      </c>
      <c r="C2" s="115" t="s">
        <v>1483</v>
      </c>
    </row>
    <row r="3" spans="1:3" ht="15">
      <c r="A3" s="115" t="s">
        <v>1465</v>
      </c>
      <c r="B3" s="275">
        <v>494293.75</v>
      </c>
      <c r="C3" s="115" t="s">
        <v>1482</v>
      </c>
    </row>
    <row r="4" spans="1:3" ht="15">
      <c r="A4" s="80" t="s">
        <v>1481</v>
      </c>
      <c r="B4" s="275">
        <f>-B6</f>
        <v>1815273.4399999976</v>
      </c>
      <c r="C4" s="115" t="s">
        <v>1480</v>
      </c>
    </row>
    <row r="5" spans="1:3" ht="15">
      <c r="A5" s="115" t="s">
        <v>1479</v>
      </c>
      <c r="B5" s="275">
        <v>517840930</v>
      </c>
      <c r="C5" s="115" t="s">
        <v>1478</v>
      </c>
    </row>
    <row r="6" spans="1:3" ht="15">
      <c r="A6" s="115" t="s">
        <v>1477</v>
      </c>
      <c r="B6" s="275">
        <f>B2-B5</f>
        <v>-1815273.4399999976</v>
      </c>
      <c r="C6" s="273" t="s">
        <v>1476</v>
      </c>
    </row>
    <row r="7" ht="15">
      <c r="B7" s="275"/>
    </row>
  </sheetData>
  <printOptions/>
  <pageMargins left="0.7" right="0.7" top="0.75" bottom="0.75" header="0.3" footer="0.3"/>
  <pageSetup horizontalDpi="600" verticalDpi="60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workbookViewId="0" topLeftCell="A1">
      <selection activeCell="A12" sqref="A12"/>
    </sheetView>
  </sheetViews>
  <sheetFormatPr defaultColWidth="9.140625" defaultRowHeight="15"/>
  <cols>
    <col min="1" max="1" width="74.140625" style="115" customWidth="1"/>
    <col min="2" max="2" width="20.28125" style="115" bestFit="1" customWidth="1"/>
    <col min="3" max="3" width="9.7109375" style="115" bestFit="1" customWidth="1"/>
    <col min="4" max="4" width="44.8515625" style="115" customWidth="1"/>
    <col min="5" max="16384" width="9.140625" style="115" customWidth="1"/>
  </cols>
  <sheetData>
    <row r="1" spans="1:4" ht="19.5">
      <c r="A1" s="293" t="s">
        <v>1475</v>
      </c>
      <c r="B1" s="272"/>
      <c r="C1" s="272"/>
      <c r="D1" s="272"/>
    </row>
    <row r="2" spans="1:4" ht="15">
      <c r="A2" s="291" t="s">
        <v>1474</v>
      </c>
      <c r="B2" s="277" t="e">
        <f>#REF!</f>
        <v>#REF!</v>
      </c>
      <c r="C2" s="272"/>
      <c r="D2" s="277"/>
    </row>
    <row r="3" spans="1:4" ht="15">
      <c r="A3" s="291" t="s">
        <v>1473</v>
      </c>
      <c r="B3" s="292">
        <v>0.998</v>
      </c>
      <c r="C3" s="272"/>
      <c r="D3" s="277" t="e">
        <f>B2*0.2%</f>
        <v>#REF!</v>
      </c>
    </row>
    <row r="4" spans="1:4" ht="15">
      <c r="A4" s="291" t="s">
        <v>1472</v>
      </c>
      <c r="B4" s="277" t="e">
        <f>B2*B3</f>
        <v>#REF!</v>
      </c>
      <c r="C4" s="272" t="s">
        <v>1500</v>
      </c>
      <c r="D4" s="272"/>
    </row>
    <row r="5" spans="1:4" ht="15">
      <c r="A5" s="291"/>
      <c r="B5" s="272"/>
      <c r="C5" s="272"/>
      <c r="D5" s="272"/>
    </row>
    <row r="6" spans="1:4" ht="16.5">
      <c r="A6" s="289" t="s">
        <v>1498</v>
      </c>
      <c r="B6" s="272"/>
      <c r="C6" s="272" t="s">
        <v>1499</v>
      </c>
      <c r="D6" s="272"/>
    </row>
    <row r="7" spans="1:4" ht="15">
      <c r="A7" s="272" t="s">
        <v>1132</v>
      </c>
      <c r="B7" s="277" t="e">
        <f>#REF!</f>
        <v>#REF!</v>
      </c>
      <c r="C7" s="272" t="e">
        <f>#REF!</f>
        <v>#REF!</v>
      </c>
      <c r="D7" s="272"/>
    </row>
    <row r="8" spans="1:4" ht="15">
      <c r="A8" s="272" t="s">
        <v>1131</v>
      </c>
      <c r="B8" s="277" t="e">
        <f>#REF!</f>
        <v>#REF!</v>
      </c>
      <c r="C8" s="272" t="e">
        <f>C7</f>
        <v>#REF!</v>
      </c>
      <c r="D8" s="272"/>
    </row>
    <row r="9" spans="1:4" ht="15">
      <c r="A9" s="272"/>
      <c r="B9" s="290" t="e">
        <f>SUM(B7:B8)</f>
        <v>#REF!</v>
      </c>
      <c r="C9" s="272"/>
      <c r="D9" s="272"/>
    </row>
    <row r="10" spans="1:4" ht="16.5">
      <c r="A10" s="289" t="s">
        <v>1498</v>
      </c>
      <c r="B10" s="272"/>
      <c r="C10" s="272"/>
      <c r="D10" s="272" t="s">
        <v>1497</v>
      </c>
    </row>
    <row r="11" spans="1:4" ht="15">
      <c r="A11" s="272" t="s">
        <v>1496</v>
      </c>
      <c r="B11" s="288">
        <f>12608931259.96+6250323.41</f>
        <v>12615181583.369999</v>
      </c>
      <c r="C11" s="287">
        <v>31</v>
      </c>
      <c r="D11" s="277" t="e">
        <f>B11*C11/C8</f>
        <v>#REF!</v>
      </c>
    </row>
    <row r="12" spans="1:4" ht="15">
      <c r="A12" s="272" t="s">
        <v>1495</v>
      </c>
      <c r="B12" s="277" t="e">
        <f>+((B11*C11)+(B8*C8))/31</f>
        <v>#REF!</v>
      </c>
      <c r="C12" s="272"/>
      <c r="D12" s="286">
        <f>B30*7</f>
        <v>117276026901.74055</v>
      </c>
    </row>
    <row r="13" spans="1:4" ht="15">
      <c r="A13" s="272"/>
      <c r="B13" s="277"/>
      <c r="C13" s="272"/>
      <c r="D13" s="286">
        <f>B37*24</f>
        <v>402089235091.6819</v>
      </c>
    </row>
    <row r="14" spans="1:4" ht="15">
      <c r="A14" s="272" t="s">
        <v>1494</v>
      </c>
      <c r="B14" s="277" t="e">
        <f>B7+B8+D11</f>
        <v>#REF!</v>
      </c>
      <c r="C14" s="272"/>
      <c r="D14" s="286" t="e">
        <f>(D13+D12)/C8</f>
        <v>#REF!</v>
      </c>
    </row>
    <row r="15" spans="1:4" ht="16.5">
      <c r="A15" s="272" t="s">
        <v>1493</v>
      </c>
      <c r="B15" s="285" t="e">
        <f>B4/B14*365/C8</f>
        <v>#REF!</v>
      </c>
      <c r="C15" s="272"/>
      <c r="D15" s="277" t="e">
        <f>D14+B7</f>
        <v>#REF!</v>
      </c>
    </row>
    <row r="16" spans="1:7" ht="15">
      <c r="A16" s="272" t="s">
        <v>1492</v>
      </c>
      <c r="B16" s="280" t="e">
        <f>#REF!</f>
        <v>#REF!</v>
      </c>
      <c r="C16" s="272"/>
      <c r="D16" s="277" t="e">
        <f>D15-B14</f>
        <v>#REF!</v>
      </c>
      <c r="G16" s="284"/>
    </row>
    <row r="17" spans="1:8" ht="66">
      <c r="A17" s="272" t="s">
        <v>1491</v>
      </c>
      <c r="B17" s="283" t="e">
        <f>B15-B16</f>
        <v>#REF!</v>
      </c>
      <c r="C17" s="272"/>
      <c r="D17" s="282" t="s">
        <v>1471</v>
      </c>
      <c r="G17" s="281"/>
      <c r="H17" s="281"/>
    </row>
    <row r="18" spans="1:4" ht="15">
      <c r="A18" s="272"/>
      <c r="B18" s="272"/>
      <c r="C18" s="272"/>
      <c r="D18" s="272"/>
    </row>
    <row r="19" spans="1:4" ht="15">
      <c r="A19" s="272"/>
      <c r="B19" s="272"/>
      <c r="C19" s="272"/>
      <c r="D19" s="272"/>
    </row>
    <row r="20" spans="1:4" ht="15">
      <c r="A20" s="272" t="s">
        <v>1490</v>
      </c>
      <c r="B20" s="280">
        <v>0.00884</v>
      </c>
      <c r="C20" s="272"/>
      <c r="D20" s="272"/>
    </row>
    <row r="21" spans="1:4" ht="15">
      <c r="A21" s="272" t="s">
        <v>1489</v>
      </c>
      <c r="B21" s="279" t="e">
        <f>B15-B20</f>
        <v>#REF!</v>
      </c>
      <c r="C21" s="272"/>
      <c r="D21" s="272"/>
    </row>
    <row r="22" spans="1:4" ht="15">
      <c r="A22" s="272"/>
      <c r="B22" s="272"/>
      <c r="C22" s="272"/>
      <c r="D22" s="272"/>
    </row>
    <row r="23" spans="1:4" ht="15">
      <c r="A23" s="272"/>
      <c r="B23" s="272"/>
      <c r="C23" s="272"/>
      <c r="D23" s="272"/>
    </row>
    <row r="24" spans="1:4" ht="16.5">
      <c r="A24" s="278" t="s">
        <v>1488</v>
      </c>
      <c r="B24" s="272"/>
      <c r="C24" s="272"/>
      <c r="D24" s="272"/>
    </row>
    <row r="25" spans="1:4" ht="15">
      <c r="A25" s="272" t="s">
        <v>1132</v>
      </c>
      <c r="B25" s="277" t="e">
        <f>B7*C7/365*B15</f>
        <v>#REF!</v>
      </c>
      <c r="C25" s="272"/>
      <c r="D25" s="272"/>
    </row>
    <row r="26" spans="1:4" ht="15">
      <c r="A26" s="272" t="s">
        <v>1131</v>
      </c>
      <c r="B26" s="277" t="e">
        <f>B8*C8/365*B15</f>
        <v>#REF!</v>
      </c>
      <c r="C26" s="272"/>
      <c r="D26" s="272"/>
    </row>
    <row r="27" spans="1:4" ht="15">
      <c r="A27" s="272" t="s">
        <v>1487</v>
      </c>
      <c r="B27" s="277" t="e">
        <f>B11*C11/365*B15</f>
        <v>#REF!</v>
      </c>
      <c r="C27" s="272"/>
      <c r="D27" s="272"/>
    </row>
    <row r="28" spans="1:4" ht="15.75" thickBot="1">
      <c r="A28" s="272"/>
      <c r="B28" s="276" t="e">
        <f>SUM(B25:B27)</f>
        <v>#REF!</v>
      </c>
      <c r="C28" s="272"/>
      <c r="D28" s="272"/>
    </row>
    <row r="29" spans="1:4" ht="15.75" thickTop="1">
      <c r="A29" s="272"/>
      <c r="B29" s="272"/>
      <c r="C29" s="272"/>
      <c r="D29" s="272"/>
    </row>
    <row r="30" spans="1:4" ht="15">
      <c r="A30" s="274">
        <v>42538</v>
      </c>
      <c r="B30" s="116">
        <v>16753718128.82008</v>
      </c>
      <c r="D30" s="115" t="s">
        <v>1486</v>
      </c>
    </row>
    <row r="31" spans="1:2" ht="15">
      <c r="A31" s="274">
        <v>42539</v>
      </c>
      <c r="B31" s="116">
        <v>16753718128.82008</v>
      </c>
    </row>
    <row r="32" spans="1:2" ht="15">
      <c r="A32" s="274">
        <v>42540</v>
      </c>
      <c r="B32" s="116">
        <v>16753718128.82008</v>
      </c>
    </row>
    <row r="33" spans="1:2" ht="15">
      <c r="A33" s="274">
        <v>42541</v>
      </c>
      <c r="B33" s="116">
        <v>16753718128.82008</v>
      </c>
    </row>
    <row r="34" spans="1:2" ht="15">
      <c r="A34" s="274">
        <v>42542</v>
      </c>
      <c r="B34" s="116">
        <v>16753718128.82008</v>
      </c>
    </row>
    <row r="35" spans="1:2" ht="15">
      <c r="A35" s="274">
        <v>42543</v>
      </c>
      <c r="B35" s="116">
        <v>16753718128.82008</v>
      </c>
    </row>
    <row r="36" spans="1:2" ht="15">
      <c r="A36" s="274">
        <v>42544</v>
      </c>
      <c r="B36" s="116">
        <v>16753718128.82008</v>
      </c>
    </row>
    <row r="37" spans="1:2" ht="15">
      <c r="A37" s="274">
        <v>42545</v>
      </c>
      <c r="B37" s="116">
        <v>16753718128.82008</v>
      </c>
    </row>
    <row r="38" spans="1:2" ht="15">
      <c r="A38" s="274">
        <v>42546</v>
      </c>
      <c r="B38" s="116">
        <v>16753718128.82008</v>
      </c>
    </row>
    <row r="39" spans="1:2" ht="15">
      <c r="A39" s="274">
        <v>42547</v>
      </c>
      <c r="B39" s="116">
        <v>16753718128.82008</v>
      </c>
    </row>
    <row r="40" spans="1:2" ht="15">
      <c r="A40" s="274">
        <v>42548</v>
      </c>
      <c r="B40" s="116">
        <v>16753718128.82008</v>
      </c>
    </row>
    <row r="41" spans="1:2" ht="15">
      <c r="A41" s="274">
        <v>42549</v>
      </c>
      <c r="B41" s="116">
        <v>16753718128.82008</v>
      </c>
    </row>
    <row r="42" spans="1:2" ht="15">
      <c r="A42" s="274">
        <v>42550</v>
      </c>
      <c r="B42" s="116">
        <v>16753718128.82008</v>
      </c>
    </row>
    <row r="43" spans="1:2" ht="15">
      <c r="A43" s="274">
        <v>42551</v>
      </c>
      <c r="B43" s="116">
        <v>16753718128.82008</v>
      </c>
    </row>
    <row r="44" spans="1:2" ht="15">
      <c r="A44" s="274">
        <v>42552</v>
      </c>
      <c r="B44" s="116">
        <v>16753718128.82008</v>
      </c>
    </row>
    <row r="45" spans="1:2" ht="15">
      <c r="A45" s="274">
        <v>42553</v>
      </c>
      <c r="B45" s="116">
        <v>16753718128.82008</v>
      </c>
    </row>
    <row r="46" spans="1:2" ht="15">
      <c r="A46" s="274">
        <v>42554</v>
      </c>
      <c r="B46" s="116">
        <v>16753718128.82008</v>
      </c>
    </row>
    <row r="47" spans="1:2" ht="15">
      <c r="A47" s="274">
        <v>42555</v>
      </c>
      <c r="B47" s="116">
        <v>16753718128.82008</v>
      </c>
    </row>
    <row r="48" spans="1:2" ht="15">
      <c r="A48" s="274">
        <v>42556</v>
      </c>
      <c r="B48" s="116">
        <v>16753718128.82008</v>
      </c>
    </row>
    <row r="49" spans="1:2" ht="15">
      <c r="A49" s="274">
        <v>42557</v>
      </c>
      <c r="B49" s="116">
        <v>16753718128.82008</v>
      </c>
    </row>
    <row r="50" spans="1:2" ht="15">
      <c r="A50" s="274">
        <v>42558</v>
      </c>
      <c r="B50" s="116">
        <v>16753718128.82008</v>
      </c>
    </row>
    <row r="51" spans="1:2" ht="15">
      <c r="A51" s="274">
        <v>42559</v>
      </c>
      <c r="B51" s="116">
        <v>16753718128.82008</v>
      </c>
    </row>
    <row r="52" spans="1:2" ht="15">
      <c r="A52" s="274">
        <v>42560</v>
      </c>
      <c r="B52" s="116">
        <v>16753718128.82008</v>
      </c>
    </row>
    <row r="53" spans="1:2" ht="15">
      <c r="A53" s="274">
        <v>42561</v>
      </c>
      <c r="B53" s="116">
        <v>16753718128.82008</v>
      </c>
    </row>
    <row r="54" spans="1:2" ht="15">
      <c r="A54" s="274">
        <v>42562</v>
      </c>
      <c r="B54" s="116">
        <v>16753718128.82008</v>
      </c>
    </row>
    <row r="55" spans="1:2" ht="15">
      <c r="A55" s="274">
        <v>42563</v>
      </c>
      <c r="B55" s="116">
        <v>16753718128.82008</v>
      </c>
    </row>
    <row r="56" spans="1:2" ht="15">
      <c r="A56" s="274">
        <v>42564</v>
      </c>
      <c r="B56" s="116">
        <v>16753718128.82008</v>
      </c>
    </row>
    <row r="57" spans="1:2" ht="15">
      <c r="A57" s="274">
        <v>42565</v>
      </c>
      <c r="B57" s="116">
        <v>16753718128.82008</v>
      </c>
    </row>
    <row r="58" spans="1:2" ht="15">
      <c r="A58" s="274">
        <v>42566</v>
      </c>
      <c r="B58" s="116">
        <v>16753718128.82008</v>
      </c>
    </row>
    <row r="59" spans="1:2" ht="15">
      <c r="A59" s="274">
        <v>42567</v>
      </c>
      <c r="B59" s="116">
        <v>16753718128.82008</v>
      </c>
    </row>
    <row r="60" spans="1:2" ht="15">
      <c r="A60" s="274"/>
      <c r="B60" s="116"/>
    </row>
    <row r="61" spans="1:2" ht="15">
      <c r="A61" s="274"/>
      <c r="B61" s="116"/>
    </row>
    <row r="63" ht="15">
      <c r="B63" s="275">
        <f>((B36*C36)+(B37*C59))/31</f>
        <v>0</v>
      </c>
    </row>
    <row r="64" ht="15">
      <c r="B64" s="116">
        <f>AVERAGE(B30:B59)</f>
        <v>16753718128.820072</v>
      </c>
    </row>
  </sheetData>
  <printOptions/>
  <pageMargins left="0.7" right="0.7" top="0.75" bottom="0.75" header="0.3" footer="0.3"/>
  <pageSetup fitToHeight="1" fitToWidth="1" horizontalDpi="600" verticalDpi="600" orientation="portrait" scale="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7"/>
  <sheetViews>
    <sheetView tabSelected="1" workbookViewId="0" topLeftCell="A1"/>
  </sheetViews>
  <sheetFormatPr defaultColWidth="9.140625" defaultRowHeight="15"/>
  <cols>
    <col min="1" max="1" width="8.8515625" style="12" customWidth="1"/>
    <col min="2" max="10" width="12.421875" style="12" customWidth="1"/>
    <col min="11" max="18" width="8.8515625" style="12" customWidth="1"/>
  </cols>
  <sheetData>
    <row r="1" spans="1:18" ht="15.75" thickBot="1">
      <c r="A1" s="590"/>
      <c r="B1" s="590"/>
      <c r="C1" s="590"/>
      <c r="D1" s="590"/>
      <c r="E1" s="590"/>
      <c r="F1" s="590"/>
      <c r="G1" s="590"/>
      <c r="H1" s="590"/>
      <c r="I1" s="590"/>
      <c r="J1" s="590"/>
      <c r="K1" s="590"/>
      <c r="L1" s="590"/>
      <c r="M1" s="590"/>
      <c r="N1" s="590"/>
      <c r="O1" s="590"/>
      <c r="P1" s="590"/>
      <c r="Q1" s="590"/>
      <c r="R1" s="590"/>
    </row>
    <row r="2" spans="1:18" ht="15">
      <c r="A2" s="590"/>
      <c r="B2" s="591"/>
      <c r="C2" s="592"/>
      <c r="D2" s="592"/>
      <c r="E2" s="592"/>
      <c r="F2" s="592"/>
      <c r="G2" s="592"/>
      <c r="H2" s="592"/>
      <c r="I2" s="592"/>
      <c r="J2" s="593"/>
      <c r="K2" s="590"/>
      <c r="L2" s="590"/>
      <c r="M2" s="590"/>
      <c r="N2" s="590"/>
      <c r="O2" s="590"/>
      <c r="P2" s="590"/>
      <c r="Q2" s="590"/>
      <c r="R2" s="590"/>
    </row>
    <row r="3" spans="1:18" ht="15">
      <c r="A3" s="590"/>
      <c r="B3" s="594"/>
      <c r="C3" s="595"/>
      <c r="D3" s="595"/>
      <c r="E3" s="595"/>
      <c r="F3" s="595"/>
      <c r="G3" s="595"/>
      <c r="H3" s="595"/>
      <c r="I3" s="595"/>
      <c r="J3" s="596"/>
      <c r="K3" s="590"/>
      <c r="L3" s="590"/>
      <c r="M3" s="590"/>
      <c r="N3" s="590"/>
      <c r="O3" s="590"/>
      <c r="P3" s="590"/>
      <c r="Q3" s="590"/>
      <c r="R3" s="590"/>
    </row>
    <row r="4" spans="1:18" ht="15">
      <c r="A4" s="590"/>
      <c r="B4" s="594"/>
      <c r="C4" s="595"/>
      <c r="D4" s="595"/>
      <c r="E4" s="595"/>
      <c r="F4" s="595"/>
      <c r="G4" s="595"/>
      <c r="H4" s="595"/>
      <c r="I4" s="595"/>
      <c r="J4" s="596"/>
      <c r="K4" s="590"/>
      <c r="L4" s="590"/>
      <c r="M4" s="590"/>
      <c r="N4" s="590"/>
      <c r="O4" s="590"/>
      <c r="P4" s="590"/>
      <c r="Q4" s="590"/>
      <c r="R4" s="590"/>
    </row>
    <row r="5" spans="1:18" ht="31.5">
      <c r="A5" s="590"/>
      <c r="B5" s="594"/>
      <c r="C5" s="595"/>
      <c r="D5" s="595"/>
      <c r="E5" s="597"/>
      <c r="F5" s="598" t="s">
        <v>37</v>
      </c>
      <c r="G5" s="595"/>
      <c r="H5" s="595"/>
      <c r="I5" s="595"/>
      <c r="J5" s="596"/>
      <c r="K5" s="590"/>
      <c r="L5" s="590"/>
      <c r="M5" s="590"/>
      <c r="N5" s="590"/>
      <c r="O5" s="590"/>
      <c r="P5" s="590"/>
      <c r="Q5" s="590"/>
      <c r="R5" s="590"/>
    </row>
    <row r="6" spans="1:18" ht="31.5">
      <c r="A6" s="590"/>
      <c r="B6" s="594"/>
      <c r="C6" s="595"/>
      <c r="D6" s="595"/>
      <c r="E6" s="915" t="s">
        <v>2160</v>
      </c>
      <c r="F6" s="915"/>
      <c r="G6" s="915"/>
      <c r="H6"/>
      <c r="I6" s="595"/>
      <c r="J6" s="596"/>
      <c r="K6" s="590"/>
      <c r="L6" s="590"/>
      <c r="M6" s="590"/>
      <c r="N6" s="590"/>
      <c r="O6" s="590"/>
      <c r="P6" s="590"/>
      <c r="Q6" s="590"/>
      <c r="R6" s="590"/>
    </row>
    <row r="7" spans="1:18" ht="26.25">
      <c r="A7" s="590"/>
      <c r="B7" s="594"/>
      <c r="C7" s="595"/>
      <c r="D7" s="595"/>
      <c r="E7" s="595"/>
      <c r="F7" s="599" t="s">
        <v>106</v>
      </c>
      <c r="G7" s="595"/>
      <c r="H7" s="595"/>
      <c r="I7" s="595"/>
      <c r="J7" s="596"/>
      <c r="K7" s="590"/>
      <c r="L7" s="590"/>
      <c r="M7" s="590"/>
      <c r="N7" s="590"/>
      <c r="O7" s="590"/>
      <c r="P7" s="590"/>
      <c r="Q7" s="590"/>
      <c r="R7" s="590"/>
    </row>
    <row r="8" spans="1:18" ht="26.25">
      <c r="A8" s="590"/>
      <c r="B8" s="594"/>
      <c r="C8" s="595"/>
      <c r="D8" s="595"/>
      <c r="E8" s="595"/>
      <c r="F8" s="599" t="s">
        <v>1198</v>
      </c>
      <c r="G8" s="595"/>
      <c r="H8" s="595"/>
      <c r="I8" s="595"/>
      <c r="J8" s="596"/>
      <c r="K8" s="590"/>
      <c r="L8" s="590"/>
      <c r="M8" s="590"/>
      <c r="N8" s="590"/>
      <c r="O8" s="590"/>
      <c r="P8" s="590"/>
      <c r="Q8" s="590"/>
      <c r="R8" s="590"/>
    </row>
    <row r="9" spans="1:18" s="42" customFormat="1" ht="21">
      <c r="A9" s="590"/>
      <c r="B9" s="606"/>
      <c r="C9" s="607"/>
      <c r="D9" s="607"/>
      <c r="E9" s="607"/>
      <c r="F9" s="608" t="s">
        <v>2196</v>
      </c>
      <c r="G9" s="607"/>
      <c r="H9" s="607"/>
      <c r="I9" s="607"/>
      <c r="J9" s="609"/>
      <c r="K9" s="590"/>
      <c r="L9" s="590"/>
      <c r="M9" s="590"/>
      <c r="N9" s="590"/>
      <c r="O9" s="590"/>
      <c r="P9" s="590"/>
      <c r="Q9" s="590"/>
      <c r="R9" s="590"/>
    </row>
    <row r="10" spans="1:18" ht="21">
      <c r="A10" s="590"/>
      <c r="B10" s="606"/>
      <c r="C10" s="607"/>
      <c r="D10" s="607"/>
      <c r="E10" s="610"/>
      <c r="F10" s="610" t="s">
        <v>2197</v>
      </c>
      <c r="G10" s="607"/>
      <c r="H10" s="607"/>
      <c r="I10" s="607"/>
      <c r="J10" s="609"/>
      <c r="K10" s="590"/>
      <c r="L10" s="590"/>
      <c r="M10" s="590"/>
      <c r="N10" s="590"/>
      <c r="O10" s="590"/>
      <c r="P10" s="590"/>
      <c r="Q10" s="590"/>
      <c r="R10" s="590"/>
    </row>
    <row r="11" spans="1:18" s="42" customFormat="1" ht="21">
      <c r="A11" s="590"/>
      <c r="B11" s="594"/>
      <c r="C11" s="595"/>
      <c r="D11" s="595"/>
      <c r="E11" s="595"/>
      <c r="F11" s="605"/>
      <c r="G11" s="595"/>
      <c r="H11" s="595"/>
      <c r="I11" s="595"/>
      <c r="J11" s="596"/>
      <c r="K11" s="590"/>
      <c r="L11" s="590"/>
      <c r="M11" s="590"/>
      <c r="N11" s="590"/>
      <c r="O11" s="590"/>
      <c r="P11" s="590"/>
      <c r="Q11" s="590"/>
      <c r="R11" s="590"/>
    </row>
    <row r="12" spans="1:18" ht="15">
      <c r="A12" s="590"/>
      <c r="B12" s="594"/>
      <c r="C12" s="595"/>
      <c r="D12" s="595"/>
      <c r="E12" s="595"/>
      <c r="F12" s="595"/>
      <c r="G12" s="595"/>
      <c r="H12" s="595"/>
      <c r="I12" s="595"/>
      <c r="J12" s="596"/>
      <c r="K12" s="590"/>
      <c r="L12" s="590"/>
      <c r="M12" s="590"/>
      <c r="N12" s="590"/>
      <c r="O12" s="590"/>
      <c r="P12" s="590"/>
      <c r="Q12" s="590"/>
      <c r="R12" s="590"/>
    </row>
    <row r="13" spans="1:18" ht="15">
      <c r="A13" s="590"/>
      <c r="B13" s="594"/>
      <c r="C13" s="595"/>
      <c r="D13" s="595"/>
      <c r="E13" s="595"/>
      <c r="F13" s="595"/>
      <c r="G13" s="595"/>
      <c r="H13" s="595"/>
      <c r="I13" s="595"/>
      <c r="J13" s="596"/>
      <c r="K13" s="590"/>
      <c r="L13" s="590"/>
      <c r="M13" s="590"/>
      <c r="N13" s="590"/>
      <c r="O13" s="590"/>
      <c r="P13" s="590"/>
      <c r="Q13" s="590"/>
      <c r="R13" s="590"/>
    </row>
    <row r="14" spans="1:18" ht="15">
      <c r="A14" s="590"/>
      <c r="B14" s="594"/>
      <c r="C14" s="595"/>
      <c r="D14" s="595"/>
      <c r="E14" s="595"/>
      <c r="F14" s="595"/>
      <c r="G14" s="595"/>
      <c r="H14" s="595"/>
      <c r="I14" s="595"/>
      <c r="J14" s="596"/>
      <c r="K14" s="590"/>
      <c r="L14" s="590"/>
      <c r="M14" s="590"/>
      <c r="N14" s="590"/>
      <c r="O14" s="590"/>
      <c r="P14" s="590"/>
      <c r="Q14" s="590"/>
      <c r="R14" s="590"/>
    </row>
    <row r="15" spans="1:18" ht="15">
      <c r="A15" s="590" t="s">
        <v>175</v>
      </c>
      <c r="B15" s="594"/>
      <c r="C15" s="595"/>
      <c r="D15" s="595"/>
      <c r="E15" s="595"/>
      <c r="F15" s="595"/>
      <c r="G15" s="595"/>
      <c r="H15" s="595"/>
      <c r="I15" s="595"/>
      <c r="J15" s="596"/>
      <c r="K15" s="590"/>
      <c r="L15" s="590"/>
      <c r="M15" s="590"/>
      <c r="N15" s="590"/>
      <c r="O15" s="590"/>
      <c r="P15" s="590"/>
      <c r="Q15" s="590"/>
      <c r="R15" s="590"/>
    </row>
    <row r="16" spans="1:18" ht="15">
      <c r="A16" s="590"/>
      <c r="B16" s="594"/>
      <c r="C16" s="595"/>
      <c r="D16" s="595"/>
      <c r="E16" s="595"/>
      <c r="F16" s="595"/>
      <c r="G16" s="595"/>
      <c r="H16" s="595"/>
      <c r="I16" s="595"/>
      <c r="J16" s="596"/>
      <c r="K16" s="590"/>
      <c r="L16" s="590"/>
      <c r="M16" s="590"/>
      <c r="N16" s="590"/>
      <c r="O16" s="590"/>
      <c r="P16" s="590"/>
      <c r="Q16" s="590"/>
      <c r="R16" s="590"/>
    </row>
    <row r="17" spans="1:18" ht="15">
      <c r="A17" s="590"/>
      <c r="B17" s="594"/>
      <c r="C17" s="595"/>
      <c r="D17" s="595"/>
      <c r="E17" s="595"/>
      <c r="F17" s="595"/>
      <c r="G17" s="595"/>
      <c r="H17" s="595"/>
      <c r="I17" s="595"/>
      <c r="J17" s="596"/>
      <c r="K17" s="590"/>
      <c r="L17" s="590"/>
      <c r="M17" s="590"/>
      <c r="N17" s="590"/>
      <c r="O17" s="590"/>
      <c r="P17" s="590"/>
      <c r="Q17" s="590"/>
      <c r="R17" s="590"/>
    </row>
    <row r="18" spans="1:18" ht="15">
      <c r="A18" s="590"/>
      <c r="B18" s="594"/>
      <c r="C18" s="595"/>
      <c r="D18" s="595"/>
      <c r="E18" s="595"/>
      <c r="F18" s="595"/>
      <c r="G18" s="595"/>
      <c r="H18" s="595"/>
      <c r="I18" s="595"/>
      <c r="J18" s="596"/>
      <c r="K18" s="590"/>
      <c r="L18" s="590"/>
      <c r="M18" s="590"/>
      <c r="N18" s="590"/>
      <c r="O18" s="590"/>
      <c r="P18" s="590"/>
      <c r="Q18" s="590"/>
      <c r="R18" s="590"/>
    </row>
    <row r="19" spans="1:18" ht="15">
      <c r="A19" s="590"/>
      <c r="B19" s="594"/>
      <c r="C19" s="595"/>
      <c r="D19" s="595"/>
      <c r="E19" s="595"/>
      <c r="F19" s="595"/>
      <c r="G19" s="595"/>
      <c r="H19" s="595"/>
      <c r="I19" s="595"/>
      <c r="J19" s="596"/>
      <c r="K19" s="590"/>
      <c r="L19" s="590"/>
      <c r="M19" s="590"/>
      <c r="N19" s="590"/>
      <c r="O19" s="590"/>
      <c r="P19" s="590"/>
      <c r="Q19" s="590"/>
      <c r="R19" s="590"/>
    </row>
    <row r="20" spans="1:18" ht="15">
      <c r="A20" s="590"/>
      <c r="B20" s="594"/>
      <c r="C20" s="595"/>
      <c r="D20" s="595"/>
      <c r="E20" s="595"/>
      <c r="F20" s="595"/>
      <c r="G20" s="595"/>
      <c r="H20" s="595"/>
      <c r="I20" s="595"/>
      <c r="J20" s="596"/>
      <c r="K20" s="590"/>
      <c r="L20" s="590"/>
      <c r="M20" s="590"/>
      <c r="N20" s="590"/>
      <c r="O20" s="590"/>
      <c r="P20" s="590"/>
      <c r="Q20" s="590"/>
      <c r="R20" s="590"/>
    </row>
    <row r="21" spans="1:18" ht="15">
      <c r="A21" s="590"/>
      <c r="B21" s="594"/>
      <c r="C21" s="595"/>
      <c r="D21" s="595"/>
      <c r="E21" s="595"/>
      <c r="F21" s="595"/>
      <c r="G21" s="595"/>
      <c r="H21" s="595"/>
      <c r="I21" s="595"/>
      <c r="J21" s="596"/>
      <c r="K21" s="590"/>
      <c r="L21" s="590"/>
      <c r="M21" s="590"/>
      <c r="N21" s="590"/>
      <c r="O21" s="590"/>
      <c r="P21" s="590"/>
      <c r="Q21" s="590"/>
      <c r="R21" s="590"/>
    </row>
    <row r="22" spans="1:18" ht="15">
      <c r="A22" s="590"/>
      <c r="B22" s="594"/>
      <c r="C22" s="595"/>
      <c r="D22" s="595"/>
      <c r="E22" s="595"/>
      <c r="F22" s="600" t="s">
        <v>38</v>
      </c>
      <c r="G22" s="595"/>
      <c r="H22" s="595"/>
      <c r="I22" s="595"/>
      <c r="J22" s="596"/>
      <c r="K22" s="590"/>
      <c r="L22" s="590"/>
      <c r="M22" s="590"/>
      <c r="N22" s="590"/>
      <c r="O22" s="590"/>
      <c r="P22" s="590"/>
      <c r="Q22" s="590"/>
      <c r="R22" s="590"/>
    </row>
    <row r="23" spans="1:18" ht="15">
      <c r="A23" s="590"/>
      <c r="B23" s="594"/>
      <c r="C23" s="595"/>
      <c r="D23" s="595"/>
      <c r="E23" s="595"/>
      <c r="F23" s="601"/>
      <c r="G23" s="595"/>
      <c r="H23" s="595"/>
      <c r="I23" s="595"/>
      <c r="J23" s="596"/>
      <c r="K23" s="590"/>
      <c r="L23" s="590"/>
      <c r="M23" s="590"/>
      <c r="N23" s="590"/>
      <c r="O23" s="590"/>
      <c r="P23" s="590"/>
      <c r="Q23" s="590"/>
      <c r="R23" s="590"/>
    </row>
    <row r="24" spans="1:18" ht="15">
      <c r="A24" s="590"/>
      <c r="B24" s="594"/>
      <c r="C24" s="611"/>
      <c r="D24" s="918" t="s">
        <v>192</v>
      </c>
      <c r="E24" s="919" t="s">
        <v>39</v>
      </c>
      <c r="F24" s="919"/>
      <c r="G24" s="919"/>
      <c r="H24" s="919"/>
      <c r="I24" s="595"/>
      <c r="J24" s="596"/>
      <c r="K24" s="590"/>
      <c r="L24" s="590"/>
      <c r="M24" s="590"/>
      <c r="N24" s="590"/>
      <c r="O24" s="590"/>
      <c r="P24" s="590"/>
      <c r="Q24" s="590"/>
      <c r="R24" s="590"/>
    </row>
    <row r="25" spans="1:18" ht="15">
      <c r="A25" s="590"/>
      <c r="B25" s="594"/>
      <c r="C25" s="611"/>
      <c r="D25" s="611"/>
      <c r="E25" s="613"/>
      <c r="F25" s="613"/>
      <c r="G25" s="613"/>
      <c r="H25" s="611"/>
      <c r="I25" s="595"/>
      <c r="J25" s="596"/>
      <c r="K25" s="590"/>
      <c r="L25" s="590"/>
      <c r="M25" s="590"/>
      <c r="N25" s="590"/>
      <c r="O25" s="590"/>
      <c r="P25" s="590"/>
      <c r="Q25" s="590"/>
      <c r="R25" s="590"/>
    </row>
    <row r="26" spans="1:18" ht="15">
      <c r="A26" s="590"/>
      <c r="B26" s="594"/>
      <c r="C26" s="611"/>
      <c r="D26" s="918" t="s">
        <v>213</v>
      </c>
      <c r="E26" s="919"/>
      <c r="F26" s="919"/>
      <c r="G26" s="919"/>
      <c r="H26" s="919"/>
      <c r="I26" s="595"/>
      <c r="J26" s="596"/>
      <c r="K26" s="590"/>
      <c r="L26" s="590"/>
      <c r="M26" s="590"/>
      <c r="N26" s="590"/>
      <c r="O26" s="590"/>
      <c r="P26" s="590"/>
      <c r="Q26" s="590"/>
      <c r="R26" s="590"/>
    </row>
    <row r="27" spans="1:18" s="42" customFormat="1" ht="15">
      <c r="A27" s="590"/>
      <c r="B27" s="594"/>
      <c r="C27" s="611"/>
      <c r="D27" s="618"/>
      <c r="E27" s="618"/>
      <c r="F27" s="618"/>
      <c r="G27" s="618"/>
      <c r="H27" s="618"/>
      <c r="I27" s="595"/>
      <c r="J27" s="596"/>
      <c r="K27" s="590"/>
      <c r="L27" s="590"/>
      <c r="M27" s="590"/>
      <c r="N27" s="590"/>
      <c r="O27" s="590"/>
      <c r="P27" s="590"/>
      <c r="Q27" s="590"/>
      <c r="R27" s="590"/>
    </row>
    <row r="28" spans="1:18" s="42" customFormat="1" ht="15">
      <c r="A28" s="590"/>
      <c r="B28" s="594"/>
      <c r="C28" s="611"/>
      <c r="D28" s="918" t="s">
        <v>1587</v>
      </c>
      <c r="E28" s="919" t="s">
        <v>39</v>
      </c>
      <c r="F28" s="919"/>
      <c r="G28" s="919"/>
      <c r="H28" s="919"/>
      <c r="I28" s="595"/>
      <c r="J28" s="596"/>
      <c r="K28" s="590"/>
      <c r="L28" s="590"/>
      <c r="M28" s="590"/>
      <c r="N28" s="590"/>
      <c r="O28" s="590"/>
      <c r="P28" s="590"/>
      <c r="Q28" s="590"/>
      <c r="R28" s="590"/>
    </row>
    <row r="29" spans="1:18" ht="15">
      <c r="A29" s="590"/>
      <c r="B29" s="594"/>
      <c r="C29" s="611"/>
      <c r="D29" s="618"/>
      <c r="E29" s="618"/>
      <c r="F29" s="618"/>
      <c r="G29" s="618"/>
      <c r="H29" s="618"/>
      <c r="I29" s="595"/>
      <c r="J29" s="596"/>
      <c r="K29" s="590"/>
      <c r="L29" s="590"/>
      <c r="M29" s="590"/>
      <c r="N29" s="590"/>
      <c r="O29" s="590"/>
      <c r="P29" s="590"/>
      <c r="Q29" s="590"/>
      <c r="R29" s="590"/>
    </row>
    <row r="30" spans="1:18" ht="15">
      <c r="A30" s="590"/>
      <c r="B30" s="594"/>
      <c r="C30" s="611"/>
      <c r="D30" s="918" t="s">
        <v>1588</v>
      </c>
      <c r="E30" s="919" t="s">
        <v>39</v>
      </c>
      <c r="F30" s="919"/>
      <c r="G30" s="919"/>
      <c r="H30" s="919"/>
      <c r="I30" s="595"/>
      <c r="J30" s="596"/>
      <c r="K30" s="590"/>
      <c r="L30" s="590"/>
      <c r="M30" s="589"/>
      <c r="N30" s="589"/>
      <c r="O30" s="589"/>
      <c r="P30" s="589"/>
      <c r="Q30" s="589"/>
      <c r="R30" s="590"/>
    </row>
    <row r="31" spans="1:18" ht="15">
      <c r="A31" s="590"/>
      <c r="B31" s="594"/>
      <c r="C31" s="611"/>
      <c r="D31" s="618"/>
      <c r="E31" s="618"/>
      <c r="F31" s="618"/>
      <c r="G31" s="618"/>
      <c r="H31" s="618"/>
      <c r="I31" s="595"/>
      <c r="J31" s="596"/>
      <c r="K31" s="590"/>
      <c r="L31" s="590"/>
      <c r="M31" s="589"/>
      <c r="N31" s="589"/>
      <c r="O31" s="589"/>
      <c r="P31" s="589"/>
      <c r="Q31" s="589"/>
      <c r="R31" s="590"/>
    </row>
    <row r="32" spans="1:18" ht="15">
      <c r="A32" s="590"/>
      <c r="B32" s="594"/>
      <c r="C32" s="611"/>
      <c r="D32" s="918" t="s">
        <v>214</v>
      </c>
      <c r="E32" s="919" t="s">
        <v>39</v>
      </c>
      <c r="F32" s="919"/>
      <c r="G32" s="919"/>
      <c r="H32" s="919"/>
      <c r="I32" s="595"/>
      <c r="J32" s="596"/>
      <c r="K32" s="590"/>
      <c r="L32"/>
      <c r="M32"/>
      <c r="N32"/>
      <c r="O32"/>
      <c r="P32"/>
      <c r="Q32"/>
      <c r="R32" s="590"/>
    </row>
    <row r="33" spans="1:18" ht="15">
      <c r="A33" s="590"/>
      <c r="B33" s="594"/>
      <c r="C33" s="611"/>
      <c r="D33" s="613"/>
      <c r="E33" s="613"/>
      <c r="F33" s="613"/>
      <c r="G33" s="613"/>
      <c r="H33" s="613"/>
      <c r="I33" s="595"/>
      <c r="J33" s="596"/>
      <c r="K33" s="590"/>
      <c r="L33"/>
      <c r="M33"/>
      <c r="N33"/>
      <c r="O33"/>
      <c r="P33"/>
      <c r="Q33"/>
      <c r="R33" s="590"/>
    </row>
    <row r="34" spans="1:18" s="61" customFormat="1" ht="15">
      <c r="A34" s="590"/>
      <c r="B34" s="594"/>
      <c r="C34" s="611"/>
      <c r="D34" s="918" t="s">
        <v>384</v>
      </c>
      <c r="E34" s="919" t="s">
        <v>39</v>
      </c>
      <c r="F34" s="919"/>
      <c r="G34" s="919"/>
      <c r="H34" s="919"/>
      <c r="I34" s="595"/>
      <c r="J34" s="596"/>
      <c r="K34" s="590"/>
      <c r="L34"/>
      <c r="M34"/>
      <c r="N34"/>
      <c r="O34"/>
      <c r="P34"/>
      <c r="Q34"/>
      <c r="R34" s="590"/>
    </row>
    <row r="35" spans="1:18" s="61" customFormat="1" ht="15">
      <c r="A35" s="590"/>
      <c r="B35" s="594"/>
      <c r="C35" s="611"/>
      <c r="D35" s="611"/>
      <c r="E35" s="611"/>
      <c r="F35" s="611"/>
      <c r="G35" s="611"/>
      <c r="H35" s="611"/>
      <c r="I35" s="595"/>
      <c r="J35" s="596"/>
      <c r="K35" s="590"/>
      <c r="L35"/>
      <c r="M35"/>
      <c r="N35"/>
      <c r="O35"/>
      <c r="P35"/>
      <c r="Q35"/>
      <c r="R35" s="590"/>
    </row>
    <row r="36" spans="1:18" s="61" customFormat="1" ht="15">
      <c r="A36" s="590"/>
      <c r="B36" s="594"/>
      <c r="C36" s="611"/>
      <c r="D36" s="920" t="s">
        <v>2110</v>
      </c>
      <c r="E36" s="919"/>
      <c r="F36" s="919"/>
      <c r="G36" s="919"/>
      <c r="H36" s="919"/>
      <c r="I36" s="595"/>
      <c r="J36" s="596"/>
      <c r="K36" s="590"/>
      <c r="L36"/>
      <c r="M36"/>
      <c r="N36"/>
      <c r="O36"/>
      <c r="P36"/>
      <c r="Q36"/>
      <c r="R36" s="590"/>
    </row>
    <row r="37" spans="1:18" s="589" customFormat="1" ht="15">
      <c r="A37" s="590"/>
      <c r="B37" s="594"/>
      <c r="C37" s="611"/>
      <c r="D37" s="651"/>
      <c r="E37" s="648"/>
      <c r="F37" s="648"/>
      <c r="G37" s="648"/>
      <c r="H37" s="648"/>
      <c r="I37" s="611"/>
      <c r="J37" s="596"/>
      <c r="K37" s="590"/>
      <c r="R37" s="590"/>
    </row>
    <row r="38" spans="1:18" s="589" customFormat="1" ht="15">
      <c r="A38" s="590"/>
      <c r="B38" s="594"/>
      <c r="C38" s="611"/>
      <c r="D38" s="920" t="s">
        <v>2109</v>
      </c>
      <c r="E38" s="919"/>
      <c r="F38" s="919"/>
      <c r="G38" s="919"/>
      <c r="H38" s="919"/>
      <c r="I38" s="611"/>
      <c r="J38" s="596"/>
      <c r="K38" s="590"/>
      <c r="R38" s="590"/>
    </row>
    <row r="39" spans="1:18" s="589" customFormat="1" ht="15">
      <c r="A39" s="590"/>
      <c r="B39" s="594"/>
      <c r="C39" s="611"/>
      <c r="D39" s="651"/>
      <c r="E39" s="648"/>
      <c r="F39" s="648"/>
      <c r="G39" s="648"/>
      <c r="H39" s="648"/>
      <c r="I39" s="611"/>
      <c r="J39" s="596"/>
      <c r="K39" s="590"/>
      <c r="R39" s="590"/>
    </row>
    <row r="40" spans="1:18" s="589" customFormat="1" ht="15">
      <c r="A40" s="590"/>
      <c r="B40" s="594"/>
      <c r="C40" s="611"/>
      <c r="D40" s="920" t="s">
        <v>2111</v>
      </c>
      <c r="E40" s="919"/>
      <c r="F40" s="919"/>
      <c r="G40" s="919"/>
      <c r="H40" s="919"/>
      <c r="I40" s="611"/>
      <c r="J40" s="596"/>
      <c r="K40" s="590"/>
      <c r="R40" s="590"/>
    </row>
    <row r="41" spans="1:18" s="61" customFormat="1" ht="15">
      <c r="A41" s="590"/>
      <c r="B41" s="594"/>
      <c r="C41" s="611"/>
      <c r="D41" s="611"/>
      <c r="E41" s="611"/>
      <c r="F41" s="612"/>
      <c r="G41" s="611"/>
      <c r="H41" s="611"/>
      <c r="I41" s="595"/>
      <c r="J41" s="596"/>
      <c r="K41" s="590"/>
      <c r="L41"/>
      <c r="M41"/>
      <c r="N41"/>
      <c r="O41"/>
      <c r="P41"/>
      <c r="Q41"/>
      <c r="R41" s="590"/>
    </row>
    <row r="42" spans="1:18" ht="15">
      <c r="A42" s="590"/>
      <c r="B42" s="594"/>
      <c r="C42" s="611"/>
      <c r="D42" s="916" t="s">
        <v>2113</v>
      </c>
      <c r="E42" s="917"/>
      <c r="F42" s="917"/>
      <c r="G42" s="917"/>
      <c r="H42" s="917"/>
      <c r="I42" s="595"/>
      <c r="J42" s="596"/>
      <c r="K42" s="590"/>
      <c r="L42"/>
      <c r="M42"/>
      <c r="N42"/>
      <c r="O42"/>
      <c r="P42"/>
      <c r="Q42"/>
      <c r="R42" s="590"/>
    </row>
    <row r="43" spans="1:18" ht="15.75" thickBot="1">
      <c r="A43" s="590"/>
      <c r="B43" s="602"/>
      <c r="C43" s="603"/>
      <c r="D43" s="603"/>
      <c r="E43" s="603"/>
      <c r="F43" s="603"/>
      <c r="G43" s="603"/>
      <c r="H43" s="603"/>
      <c r="I43" s="603"/>
      <c r="J43" s="604"/>
      <c r="K43" s="590"/>
      <c r="L43"/>
      <c r="M43"/>
      <c r="N43"/>
      <c r="O43"/>
      <c r="P43"/>
      <c r="Q43"/>
      <c r="R43" s="590"/>
    </row>
    <row r="44" spans="12:17" ht="15">
      <c r="L44"/>
      <c r="M44"/>
      <c r="N44"/>
      <c r="O44"/>
      <c r="P44"/>
      <c r="Q44"/>
    </row>
    <row r="45" spans="12:17" ht="15">
      <c r="L45"/>
      <c r="M45"/>
      <c r="N45"/>
      <c r="O45"/>
      <c r="P45"/>
      <c r="Q45"/>
    </row>
    <row r="46" spans="12:17" ht="15">
      <c r="L46"/>
      <c r="M46"/>
      <c r="N46"/>
      <c r="O46"/>
      <c r="P46"/>
      <c r="Q46"/>
    </row>
    <row r="47" spans="12:17" ht="15">
      <c r="L47"/>
      <c r="M47"/>
      <c r="N47"/>
      <c r="O47"/>
      <c r="P47"/>
      <c r="Q47"/>
    </row>
  </sheetData>
  <mergeCells count="11">
    <mergeCell ref="E6:G6"/>
    <mergeCell ref="D42:H42"/>
    <mergeCell ref="D34:H34"/>
    <mergeCell ref="D36:H36"/>
    <mergeCell ref="D30:H30"/>
    <mergeCell ref="D24:H24"/>
    <mergeCell ref="D32:H32"/>
    <mergeCell ref="D26:H26"/>
    <mergeCell ref="D28:H28"/>
    <mergeCell ref="D38:H38"/>
    <mergeCell ref="D40:H4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1. NTT General'!Print_Area" display="Worksheet D &amp; Onwards (If Any): National Transparency Template"/>
    <hyperlink ref="D42:H42" location="'E. Optional ECB-ECAIs data'!A1" display="Worksheet D &amp; Onwards (If Any): National Transparency Template"/>
    <hyperlink ref="D38:H38" location="'D2. NTT Pool Distribution'!Print_Area" display="Worksheet D2: National Transparency Template Pool Distribution"/>
    <hyperlink ref="D40:H40" location="'D3. NTT Appendix'!Print_Area" display="Worksheet D3: National Transparency Pool Distribution Appendix"/>
  </hyperlinks>
  <printOptions horizontalCentered="1" verticalCentered="1"/>
  <pageMargins left="0.25" right="0.25" top="0.75" bottom="0.75" header="0.3" footer="0.3"/>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N413"/>
  <sheetViews>
    <sheetView zoomScalePageLayoutView="80" workbookViewId="0" topLeftCell="A1">
      <selection activeCell="E8" sqref="E8"/>
    </sheetView>
  </sheetViews>
  <sheetFormatPr defaultColWidth="8.8515625" defaultRowHeight="15" outlineLevelRow="1"/>
  <cols>
    <col min="1" max="1" width="13.28125" style="625" customWidth="1"/>
    <col min="2" max="2" width="60.7109375" style="625" customWidth="1"/>
    <col min="3" max="4" width="40.7109375" style="530" customWidth="1"/>
    <col min="5" max="5" width="6.7109375" style="530" customWidth="1"/>
    <col min="6" max="6" width="41.7109375" style="530" customWidth="1"/>
    <col min="7" max="7" width="41.7109375" style="527" customWidth="1"/>
    <col min="8" max="8" width="7.28125" style="530" customWidth="1"/>
    <col min="9" max="9" width="71.8515625" style="530" customWidth="1"/>
    <col min="10" max="11" width="47.7109375" style="530" customWidth="1"/>
    <col min="12" max="12" width="7.28125" style="530" customWidth="1"/>
    <col min="13" max="13" width="25.7109375" style="530" customWidth="1"/>
    <col min="14" max="14" width="25.7109375" style="527" customWidth="1"/>
    <col min="15" max="16384" width="8.8515625" style="528" customWidth="1"/>
  </cols>
  <sheetData>
    <row r="1" spans="1:13" s="528" customFormat="1" ht="31.5">
      <c r="A1" s="526" t="s">
        <v>190</v>
      </c>
      <c r="B1" s="526"/>
      <c r="C1" s="527"/>
      <c r="D1" s="527"/>
      <c r="E1" s="527"/>
      <c r="F1" s="649" t="s">
        <v>2159</v>
      </c>
      <c r="G1" s="527"/>
      <c r="H1" s="527"/>
      <c r="I1" s="526"/>
      <c r="J1" s="527"/>
      <c r="K1" s="527"/>
      <c r="L1" s="527"/>
      <c r="M1" s="527"/>
    </row>
    <row r="2" spans="1:13" s="528" customFormat="1" ht="15.75" thickBot="1">
      <c r="A2" s="527"/>
      <c r="B2" s="529"/>
      <c r="C2" s="529"/>
      <c r="D2" s="527"/>
      <c r="E2" s="527"/>
      <c r="F2" s="527"/>
      <c r="G2" s="527"/>
      <c r="H2" s="527"/>
      <c r="I2" s="530"/>
      <c r="J2" s="530"/>
      <c r="K2" s="530"/>
      <c r="L2" s="527"/>
      <c r="M2" s="527"/>
    </row>
    <row r="3" spans="1:13" s="528" customFormat="1" ht="19.5" thickBot="1">
      <c r="A3" s="531"/>
      <c r="B3" s="532" t="s">
        <v>114</v>
      </c>
      <c r="C3" s="533" t="s">
        <v>1469</v>
      </c>
      <c r="D3" s="531"/>
      <c r="E3" s="531"/>
      <c r="F3" s="531"/>
      <c r="G3" s="531"/>
      <c r="H3" s="527"/>
      <c r="I3" s="530"/>
      <c r="J3" s="530"/>
      <c r="K3" s="530"/>
      <c r="L3" s="527"/>
      <c r="M3" s="527"/>
    </row>
    <row r="4" spans="1:13" s="528" customFormat="1" ht="15.75" thickBot="1">
      <c r="A4" s="625"/>
      <c r="B4" s="625"/>
      <c r="C4" s="625"/>
      <c r="D4" s="625"/>
      <c r="E4" s="625"/>
      <c r="F4" s="625"/>
      <c r="G4" s="527"/>
      <c r="H4" s="527"/>
      <c r="I4" s="530"/>
      <c r="J4" s="530"/>
      <c r="K4" s="530"/>
      <c r="L4" s="527"/>
      <c r="M4" s="527"/>
    </row>
    <row r="5" spans="1:13" s="528" customFormat="1" ht="19.5" thickBot="1">
      <c r="A5" s="534"/>
      <c r="B5" s="535" t="s">
        <v>189</v>
      </c>
      <c r="C5" s="534"/>
      <c r="D5" s="625"/>
      <c r="E5" s="536"/>
      <c r="F5" s="536"/>
      <c r="G5" s="527"/>
      <c r="H5" s="527"/>
      <c r="I5" s="530"/>
      <c r="J5" s="530"/>
      <c r="K5" s="530"/>
      <c r="L5" s="527"/>
      <c r="M5" s="527"/>
    </row>
    <row r="6" spans="1:13" s="528" customFormat="1" ht="15">
      <c r="A6" s="625"/>
      <c r="B6" s="537" t="s">
        <v>46</v>
      </c>
      <c r="C6" s="625"/>
      <c r="D6" s="625"/>
      <c r="E6" s="625"/>
      <c r="F6" s="625"/>
      <c r="G6" s="527"/>
      <c r="H6" s="527"/>
      <c r="I6" s="530"/>
      <c r="J6" s="530"/>
      <c r="K6" s="530"/>
      <c r="L6" s="527"/>
      <c r="M6" s="527"/>
    </row>
    <row r="7" spans="1:13" s="528" customFormat="1" ht="15">
      <c r="A7" s="625"/>
      <c r="B7" s="538" t="s">
        <v>47</v>
      </c>
      <c r="C7" s="625"/>
      <c r="D7" s="625"/>
      <c r="E7" s="625"/>
      <c r="F7" s="625"/>
      <c r="G7" s="527"/>
      <c r="H7" s="527"/>
      <c r="I7" s="530"/>
      <c r="J7" s="530"/>
      <c r="K7" s="530"/>
      <c r="L7" s="527"/>
      <c r="M7" s="527"/>
    </row>
    <row r="8" spans="1:13" s="528" customFormat="1" ht="15">
      <c r="A8" s="625"/>
      <c r="B8" s="538" t="s">
        <v>48</v>
      </c>
      <c r="C8" s="625"/>
      <c r="D8" s="625"/>
      <c r="E8" s="625"/>
      <c r="F8" s="625" t="s">
        <v>175</v>
      </c>
      <c r="G8" s="527"/>
      <c r="H8" s="527"/>
      <c r="I8" s="530"/>
      <c r="J8" s="530"/>
      <c r="K8" s="530"/>
      <c r="L8" s="527"/>
      <c r="M8" s="527"/>
    </row>
    <row r="9" spans="1:13" s="528" customFormat="1" ht="15">
      <c r="A9" s="625"/>
      <c r="B9" s="539" t="s">
        <v>177</v>
      </c>
      <c r="C9" s="625"/>
      <c r="D9" s="625"/>
      <c r="E9" s="625"/>
      <c r="F9" s="625"/>
      <c r="G9" s="527"/>
      <c r="H9" s="527"/>
      <c r="I9" s="530"/>
      <c r="J9" s="530"/>
      <c r="K9" s="530"/>
      <c r="L9" s="527"/>
      <c r="M9" s="527"/>
    </row>
    <row r="10" spans="1:13" s="528" customFormat="1" ht="15">
      <c r="A10" s="625"/>
      <c r="B10" s="539" t="s">
        <v>178</v>
      </c>
      <c r="C10" s="625"/>
      <c r="D10" s="625"/>
      <c r="E10" s="625"/>
      <c r="F10" s="625"/>
      <c r="G10" s="527"/>
      <c r="H10" s="527"/>
      <c r="I10" s="530"/>
      <c r="J10" s="530"/>
      <c r="K10" s="530"/>
      <c r="L10" s="527"/>
      <c r="M10" s="527"/>
    </row>
    <row r="11" spans="1:13" s="528" customFormat="1" ht="15.75" thickBot="1">
      <c r="A11" s="625"/>
      <c r="B11" s="540" t="s">
        <v>179</v>
      </c>
      <c r="C11" s="625"/>
      <c r="D11" s="625"/>
      <c r="E11" s="625"/>
      <c r="F11" s="625"/>
      <c r="G11" s="527"/>
      <c r="H11" s="527"/>
      <c r="I11" s="530"/>
      <c r="J11" s="530"/>
      <c r="K11" s="530"/>
      <c r="L11" s="527"/>
      <c r="M11" s="527"/>
    </row>
    <row r="12" spans="1:13" s="528" customFormat="1" ht="15">
      <c r="A12" s="625"/>
      <c r="B12" s="541"/>
      <c r="C12" s="625"/>
      <c r="D12" s="625"/>
      <c r="E12" s="625"/>
      <c r="F12" s="625"/>
      <c r="G12" s="527"/>
      <c r="H12" s="527"/>
      <c r="I12" s="530"/>
      <c r="J12" s="530"/>
      <c r="K12" s="530"/>
      <c r="L12" s="527"/>
      <c r="M12" s="527"/>
    </row>
    <row r="13" spans="1:13" s="528" customFormat="1" ht="37.5">
      <c r="A13" s="542" t="s">
        <v>184</v>
      </c>
      <c r="B13" s="542" t="s">
        <v>46</v>
      </c>
      <c r="C13" s="543"/>
      <c r="D13" s="543"/>
      <c r="E13" s="543"/>
      <c r="F13" s="543"/>
      <c r="G13" s="544"/>
      <c r="H13" s="527"/>
      <c r="I13" s="530"/>
      <c r="J13" s="530"/>
      <c r="K13" s="530"/>
      <c r="L13" s="527"/>
      <c r="M13" s="527"/>
    </row>
    <row r="14" spans="1:13" s="528" customFormat="1" ht="15">
      <c r="A14" s="625" t="s">
        <v>385</v>
      </c>
      <c r="B14" s="545" t="s">
        <v>40</v>
      </c>
      <c r="C14" s="625" t="s">
        <v>106</v>
      </c>
      <c r="D14" s="530"/>
      <c r="E14" s="536"/>
      <c r="F14" s="536"/>
      <c r="G14" s="527"/>
      <c r="H14" s="527"/>
      <c r="I14" s="530"/>
      <c r="J14" s="530"/>
      <c r="K14" s="530"/>
      <c r="L14" s="527"/>
      <c r="M14" s="527"/>
    </row>
    <row r="15" spans="1:13" s="528" customFormat="1" ht="15">
      <c r="A15" s="625" t="s">
        <v>386</v>
      </c>
      <c r="B15" s="545" t="s">
        <v>41</v>
      </c>
      <c r="C15" s="625" t="s">
        <v>1198</v>
      </c>
      <c r="D15" s="530"/>
      <c r="E15" s="536"/>
      <c r="F15" s="536"/>
      <c r="G15" s="527"/>
      <c r="H15" s="527"/>
      <c r="I15" s="530"/>
      <c r="J15" s="530"/>
      <c r="K15" s="530"/>
      <c r="L15" s="527"/>
      <c r="M15" s="527"/>
    </row>
    <row r="16" spans="1:13" s="528" customFormat="1" ht="25.5">
      <c r="A16" s="625" t="s">
        <v>387</v>
      </c>
      <c r="B16" s="545" t="s">
        <v>161</v>
      </c>
      <c r="C16" s="546" t="s">
        <v>1501</v>
      </c>
      <c r="D16" s="530"/>
      <c r="E16" s="536"/>
      <c r="F16" s="536"/>
      <c r="G16" s="527"/>
      <c r="H16" s="527"/>
      <c r="I16" s="530"/>
      <c r="J16" s="530"/>
      <c r="K16" s="530"/>
      <c r="L16" s="527"/>
      <c r="M16" s="527"/>
    </row>
    <row r="17" spans="1:13" s="528" customFormat="1" ht="15">
      <c r="A17" s="625" t="s">
        <v>388</v>
      </c>
      <c r="B17" s="545" t="s">
        <v>193</v>
      </c>
      <c r="C17" s="588" t="s">
        <v>2198</v>
      </c>
      <c r="D17" s="530"/>
      <c r="E17" s="536"/>
      <c r="F17" s="536"/>
      <c r="G17" s="527"/>
      <c r="H17" s="527"/>
      <c r="I17" s="530"/>
      <c r="J17" s="530"/>
      <c r="K17" s="530"/>
      <c r="L17" s="527"/>
      <c r="M17" s="527"/>
    </row>
    <row r="18" spans="1:13" s="528" customFormat="1" ht="15" outlineLevel="1">
      <c r="A18" s="625" t="s">
        <v>389</v>
      </c>
      <c r="B18" s="620" t="s">
        <v>180</v>
      </c>
      <c r="C18" s="625"/>
      <c r="D18" s="530"/>
      <c r="E18" s="536"/>
      <c r="F18" s="536"/>
      <c r="G18" s="527"/>
      <c r="H18" s="527"/>
      <c r="I18" s="530"/>
      <c r="J18" s="530"/>
      <c r="K18" s="530"/>
      <c r="L18" s="527"/>
      <c r="M18" s="527"/>
    </row>
    <row r="19" spans="1:13" s="528" customFormat="1" ht="15" outlineLevel="1">
      <c r="A19" s="625" t="s">
        <v>390</v>
      </c>
      <c r="B19" s="620" t="s">
        <v>181</v>
      </c>
      <c r="C19" s="625"/>
      <c r="D19" s="650"/>
      <c r="E19" s="536"/>
      <c r="F19" s="536"/>
      <c r="G19" s="527"/>
      <c r="H19" s="527"/>
      <c r="I19" s="530"/>
      <c r="J19" s="530"/>
      <c r="K19" s="530"/>
      <c r="L19" s="527"/>
      <c r="M19" s="527"/>
    </row>
    <row r="20" spans="1:13" s="528" customFormat="1" ht="15" outlineLevel="1">
      <c r="A20" s="625" t="s">
        <v>391</v>
      </c>
      <c r="B20" s="620"/>
      <c r="C20" s="625"/>
      <c r="D20" s="530"/>
      <c r="E20" s="536"/>
      <c r="F20" s="536"/>
      <c r="G20" s="527"/>
      <c r="H20" s="527"/>
      <c r="I20" s="530"/>
      <c r="J20" s="530"/>
      <c r="K20" s="530"/>
      <c r="L20" s="527"/>
      <c r="M20" s="527"/>
    </row>
    <row r="21" spans="1:13" s="528" customFormat="1" ht="15" outlineLevel="1">
      <c r="A21" s="625" t="s">
        <v>392</v>
      </c>
      <c r="B21" s="620"/>
      <c r="C21" s="625"/>
      <c r="D21" s="530"/>
      <c r="E21" s="536"/>
      <c r="F21" s="536"/>
      <c r="G21" s="527"/>
      <c r="H21" s="527"/>
      <c r="I21" s="530"/>
      <c r="J21" s="530"/>
      <c r="K21" s="530"/>
      <c r="L21" s="527"/>
      <c r="M21" s="527"/>
    </row>
    <row r="22" spans="1:13" s="528" customFormat="1" ht="15" outlineLevel="1">
      <c r="A22" s="625" t="s">
        <v>393</v>
      </c>
      <c r="B22" s="620"/>
      <c r="C22" s="625"/>
      <c r="D22" s="530"/>
      <c r="E22" s="536"/>
      <c r="F22" s="536"/>
      <c r="G22" s="527"/>
      <c r="H22" s="527"/>
      <c r="I22" s="530"/>
      <c r="J22" s="530"/>
      <c r="K22" s="530"/>
      <c r="L22" s="527"/>
      <c r="M22" s="527"/>
    </row>
    <row r="23" spans="1:13" s="528" customFormat="1" ht="15" outlineLevel="1">
      <c r="A23" s="625" t="s">
        <v>394</v>
      </c>
      <c r="B23" s="620"/>
      <c r="C23" s="625"/>
      <c r="D23" s="530"/>
      <c r="E23" s="536"/>
      <c r="F23" s="536"/>
      <c r="G23" s="527"/>
      <c r="H23" s="527"/>
      <c r="I23" s="530"/>
      <c r="J23" s="530"/>
      <c r="K23" s="530"/>
      <c r="L23" s="527"/>
      <c r="M23" s="527"/>
    </row>
    <row r="24" spans="1:13" s="528" customFormat="1" ht="15" outlineLevel="1">
      <c r="A24" s="625" t="s">
        <v>395</v>
      </c>
      <c r="B24" s="620"/>
      <c r="C24" s="625"/>
      <c r="D24" s="530"/>
      <c r="E24" s="536"/>
      <c r="F24" s="536"/>
      <c r="G24" s="527"/>
      <c r="H24" s="527"/>
      <c r="I24" s="530"/>
      <c r="J24" s="530"/>
      <c r="K24" s="530"/>
      <c r="L24" s="527"/>
      <c r="M24" s="527"/>
    </row>
    <row r="25" spans="1:13" s="528" customFormat="1" ht="15" outlineLevel="1">
      <c r="A25" s="625" t="s">
        <v>396</v>
      </c>
      <c r="B25" s="620"/>
      <c r="C25" s="625"/>
      <c r="D25" s="530"/>
      <c r="E25" s="536"/>
      <c r="F25" s="536"/>
      <c r="G25" s="527"/>
      <c r="H25" s="527"/>
      <c r="I25" s="530"/>
      <c r="J25" s="530"/>
      <c r="K25" s="530"/>
      <c r="L25" s="527"/>
      <c r="M25" s="527"/>
    </row>
    <row r="26" spans="1:13" s="528" customFormat="1" ht="18.75">
      <c r="A26" s="543"/>
      <c r="B26" s="542" t="s">
        <v>47</v>
      </c>
      <c r="C26" s="543"/>
      <c r="D26" s="543"/>
      <c r="E26" s="543"/>
      <c r="F26" s="543"/>
      <c r="G26" s="544"/>
      <c r="H26" s="527"/>
      <c r="I26" s="530"/>
      <c r="J26" s="530"/>
      <c r="K26" s="530"/>
      <c r="L26" s="527"/>
      <c r="M26" s="527"/>
    </row>
    <row r="27" spans="1:13" s="528" customFormat="1" ht="15">
      <c r="A27" s="625" t="s">
        <v>397</v>
      </c>
      <c r="B27" s="548" t="s">
        <v>156</v>
      </c>
      <c r="C27" s="530" t="s">
        <v>1502</v>
      </c>
      <c r="D27" s="549"/>
      <c r="E27" s="549"/>
      <c r="F27" s="549"/>
      <c r="G27" s="527"/>
      <c r="H27" s="527"/>
      <c r="I27" s="530"/>
      <c r="J27" s="530"/>
      <c r="K27" s="530"/>
      <c r="L27" s="527"/>
      <c r="M27" s="527"/>
    </row>
    <row r="28" spans="1:13" s="528" customFormat="1" ht="15">
      <c r="A28" s="625" t="s">
        <v>398</v>
      </c>
      <c r="B28" s="548" t="s">
        <v>157</v>
      </c>
      <c r="C28" s="530" t="s">
        <v>1502</v>
      </c>
      <c r="D28" s="549"/>
      <c r="E28" s="549"/>
      <c r="F28" s="549"/>
      <c r="G28" s="527"/>
      <c r="H28" s="527"/>
      <c r="I28" s="530"/>
      <c r="J28" s="530"/>
      <c r="K28" s="530"/>
      <c r="L28" s="527"/>
      <c r="M28" s="527"/>
    </row>
    <row r="29" spans="1:13" s="528" customFormat="1" ht="15">
      <c r="A29" s="625" t="s">
        <v>399</v>
      </c>
      <c r="B29" s="548" t="s">
        <v>32</v>
      </c>
      <c r="C29" s="550" t="s">
        <v>1546</v>
      </c>
      <c r="D29" s="530"/>
      <c r="E29" s="549"/>
      <c r="F29" s="549"/>
      <c r="G29" s="527"/>
      <c r="H29" s="527"/>
      <c r="I29" s="530"/>
      <c r="J29" s="530"/>
      <c r="K29" s="530"/>
      <c r="L29" s="527"/>
      <c r="M29" s="527"/>
    </row>
    <row r="30" spans="1:13" s="528" customFormat="1" ht="15" outlineLevel="1">
      <c r="A30" s="625" t="s">
        <v>400</v>
      </c>
      <c r="B30" s="548"/>
      <c r="C30" s="530"/>
      <c r="D30" s="530"/>
      <c r="E30" s="549"/>
      <c r="F30" s="549"/>
      <c r="G30" s="527"/>
      <c r="H30" s="527"/>
      <c r="I30" s="530"/>
      <c r="J30" s="530"/>
      <c r="K30" s="530"/>
      <c r="L30" s="527"/>
      <c r="M30" s="527"/>
    </row>
    <row r="31" spans="1:13" s="528" customFormat="1" ht="15" outlineLevel="1">
      <c r="A31" s="625" t="s">
        <v>401</v>
      </c>
      <c r="B31" s="548"/>
      <c r="C31" s="530"/>
      <c r="D31" s="530"/>
      <c r="E31" s="549"/>
      <c r="F31" s="549"/>
      <c r="G31" s="527"/>
      <c r="H31" s="527"/>
      <c r="I31" s="530"/>
      <c r="J31" s="530"/>
      <c r="K31" s="530"/>
      <c r="L31" s="527"/>
      <c r="M31" s="527"/>
    </row>
    <row r="32" spans="1:13" s="528" customFormat="1" ht="15" outlineLevel="1">
      <c r="A32" s="625" t="s">
        <v>402</v>
      </c>
      <c r="B32" s="548"/>
      <c r="C32" s="530"/>
      <c r="D32" s="530"/>
      <c r="E32" s="549"/>
      <c r="F32" s="549"/>
      <c r="G32" s="527"/>
      <c r="H32" s="527"/>
      <c r="I32" s="530"/>
      <c r="J32" s="530"/>
      <c r="K32" s="530"/>
      <c r="L32" s="527"/>
      <c r="M32" s="527"/>
    </row>
    <row r="33" spans="1:13" s="528" customFormat="1" ht="15" outlineLevel="1">
      <c r="A33" s="625" t="s">
        <v>403</v>
      </c>
      <c r="B33" s="548"/>
      <c r="C33" s="530"/>
      <c r="D33" s="530"/>
      <c r="E33" s="549"/>
      <c r="F33" s="549"/>
      <c r="G33" s="527"/>
      <c r="H33" s="527"/>
      <c r="I33" s="530"/>
      <c r="J33" s="530"/>
      <c r="K33" s="530"/>
      <c r="L33" s="527"/>
      <c r="M33" s="527"/>
    </row>
    <row r="34" spans="1:13" s="528" customFormat="1" ht="15" outlineLevel="1">
      <c r="A34" s="625" t="s">
        <v>404</v>
      </c>
      <c r="B34" s="548"/>
      <c r="C34" s="530"/>
      <c r="D34" s="530"/>
      <c r="E34" s="549"/>
      <c r="F34" s="549"/>
      <c r="G34" s="527"/>
      <c r="H34" s="527"/>
      <c r="I34" s="530"/>
      <c r="J34" s="530"/>
      <c r="K34" s="530"/>
      <c r="L34" s="527"/>
      <c r="M34" s="527"/>
    </row>
    <row r="35" spans="1:13" s="528" customFormat="1" ht="15" outlineLevel="1">
      <c r="A35" s="625" t="s">
        <v>405</v>
      </c>
      <c r="B35" s="551"/>
      <c r="C35" s="530"/>
      <c r="D35" s="530"/>
      <c r="E35" s="549"/>
      <c r="F35" s="549"/>
      <c r="G35" s="527"/>
      <c r="H35" s="527"/>
      <c r="I35" s="530"/>
      <c r="J35" s="530"/>
      <c r="K35" s="530"/>
      <c r="L35" s="527"/>
      <c r="M35" s="527"/>
    </row>
    <row r="36" spans="1:13" s="528" customFormat="1" ht="18.75">
      <c r="A36" s="542"/>
      <c r="B36" s="542" t="s">
        <v>48</v>
      </c>
      <c r="C36" s="542"/>
      <c r="D36" s="543"/>
      <c r="E36" s="543"/>
      <c r="F36" s="543"/>
      <c r="G36" s="544"/>
      <c r="H36" s="527"/>
      <c r="I36" s="530"/>
      <c r="J36" s="530"/>
      <c r="K36" s="530"/>
      <c r="L36" s="527"/>
      <c r="M36" s="527"/>
    </row>
    <row r="37" spans="1:13" s="528" customFormat="1" ht="15" customHeight="1">
      <c r="A37" s="552"/>
      <c r="B37" s="553" t="s">
        <v>711</v>
      </c>
      <c r="C37" s="552" t="s">
        <v>68</v>
      </c>
      <c r="D37" s="552"/>
      <c r="E37" s="554"/>
      <c r="F37" s="555"/>
      <c r="G37" s="555"/>
      <c r="H37" s="527"/>
      <c r="I37" s="530"/>
      <c r="J37" s="530"/>
      <c r="K37" s="530"/>
      <c r="L37" s="527"/>
      <c r="M37" s="527"/>
    </row>
    <row r="38" spans="1:13" s="528" customFormat="1" ht="15">
      <c r="A38" s="625" t="s">
        <v>406</v>
      </c>
      <c r="B38" s="549" t="s">
        <v>1550</v>
      </c>
      <c r="C38" s="754">
        <v>51799.45391246</v>
      </c>
      <c r="D38" s="530"/>
      <c r="E38" s="530"/>
      <c r="F38" s="549"/>
      <c r="G38" s="527"/>
      <c r="H38" s="527"/>
      <c r="I38" s="530"/>
      <c r="J38" s="530"/>
      <c r="K38" s="530"/>
      <c r="L38" s="527"/>
      <c r="M38" s="527"/>
    </row>
    <row r="39" spans="1:13" s="528" customFormat="1" ht="15">
      <c r="A39" s="625" t="s">
        <v>407</v>
      </c>
      <c r="B39" s="549" t="s">
        <v>118</v>
      </c>
      <c r="C39" s="754">
        <v>39170.44995</v>
      </c>
      <c r="D39" s="530"/>
      <c r="E39" s="530"/>
      <c r="F39" s="549"/>
      <c r="G39" s="527"/>
      <c r="H39" s="527"/>
      <c r="I39" s="530"/>
      <c r="J39" s="530"/>
      <c r="K39" s="530"/>
      <c r="L39" s="527"/>
      <c r="M39" s="527"/>
    </row>
    <row r="40" spans="1:13" s="528" customFormat="1" ht="15" outlineLevel="1">
      <c r="A40" s="625" t="s">
        <v>408</v>
      </c>
      <c r="B40" s="557" t="s">
        <v>194</v>
      </c>
      <c r="C40" s="530" t="s">
        <v>158</v>
      </c>
      <c r="D40" s="530"/>
      <c r="E40" s="530"/>
      <c r="F40" s="549"/>
      <c r="G40" s="527"/>
      <c r="H40" s="527"/>
      <c r="I40" s="530"/>
      <c r="J40" s="530"/>
      <c r="K40" s="530"/>
      <c r="L40" s="527"/>
      <c r="M40" s="527"/>
    </row>
    <row r="41" spans="1:13" s="528" customFormat="1" ht="15" outlineLevel="1">
      <c r="A41" s="625" t="s">
        <v>409</v>
      </c>
      <c r="B41" s="557" t="s">
        <v>195</v>
      </c>
      <c r="C41" s="530" t="s">
        <v>158</v>
      </c>
      <c r="D41" s="530"/>
      <c r="E41" s="530"/>
      <c r="F41" s="549"/>
      <c r="G41" s="527"/>
      <c r="H41" s="527"/>
      <c r="I41" s="530"/>
      <c r="J41" s="530"/>
      <c r="K41" s="530"/>
      <c r="L41" s="527"/>
      <c r="M41" s="527"/>
    </row>
    <row r="42" spans="1:13" s="528" customFormat="1" ht="15" outlineLevel="1">
      <c r="A42" s="625" t="s">
        <v>410</v>
      </c>
      <c r="B42" s="549"/>
      <c r="C42" s="530"/>
      <c r="D42" s="530"/>
      <c r="E42" s="530"/>
      <c r="F42" s="549"/>
      <c r="G42" s="527"/>
      <c r="H42" s="527"/>
      <c r="I42" s="530"/>
      <c r="J42" s="530"/>
      <c r="K42" s="530"/>
      <c r="L42" s="527"/>
      <c r="M42" s="527"/>
    </row>
    <row r="43" spans="1:13" s="528" customFormat="1" ht="15" outlineLevel="1">
      <c r="A43" s="625" t="s">
        <v>411</v>
      </c>
      <c r="B43" s="549"/>
      <c r="C43" s="530"/>
      <c r="D43" s="580"/>
      <c r="E43" s="530"/>
      <c r="F43" s="549"/>
      <c r="G43" s="527"/>
      <c r="H43" s="527"/>
      <c r="I43" s="530"/>
      <c r="J43" s="530"/>
      <c r="K43" s="530"/>
      <c r="L43" s="527"/>
      <c r="M43" s="527"/>
    </row>
    <row r="44" spans="1:13" s="528" customFormat="1" ht="15" customHeight="1">
      <c r="A44" s="552"/>
      <c r="B44" s="553" t="s">
        <v>712</v>
      </c>
      <c r="C44" s="570" t="s">
        <v>1551</v>
      </c>
      <c r="D44" s="552" t="s">
        <v>22</v>
      </c>
      <c r="E44" s="554"/>
      <c r="F44" s="555" t="s">
        <v>115</v>
      </c>
      <c r="G44" s="555" t="s">
        <v>140</v>
      </c>
      <c r="H44" s="527"/>
      <c r="I44" s="530"/>
      <c r="J44" s="530"/>
      <c r="K44" s="530"/>
      <c r="L44" s="527"/>
      <c r="M44" s="527"/>
    </row>
    <row r="45" spans="1:13" s="528" customFormat="1" ht="15">
      <c r="A45" s="625" t="s">
        <v>412</v>
      </c>
      <c r="B45" s="558" t="s">
        <v>196</v>
      </c>
      <c r="C45" s="755">
        <v>0.030000000000000027</v>
      </c>
      <c r="D45" s="756">
        <v>0.32241151119225253</v>
      </c>
      <c r="E45" s="755"/>
      <c r="F45" s="756">
        <v>0.07526881720430101</v>
      </c>
      <c r="G45" s="560" t="s">
        <v>158</v>
      </c>
      <c r="H45" s="527"/>
      <c r="I45" s="530"/>
      <c r="J45" s="530"/>
      <c r="K45" s="530"/>
      <c r="L45" s="527"/>
      <c r="M45" s="527"/>
    </row>
    <row r="46" spans="1:13" s="528" customFormat="1" ht="15" outlineLevel="1">
      <c r="A46" s="625" t="s">
        <v>413</v>
      </c>
      <c r="B46" s="620" t="s">
        <v>182</v>
      </c>
      <c r="C46" s="755"/>
      <c r="D46" s="755">
        <v>0.0762106388407986</v>
      </c>
      <c r="E46" s="755"/>
      <c r="F46" s="755"/>
      <c r="G46" s="530"/>
      <c r="H46" s="527"/>
      <c r="I46" s="530"/>
      <c r="J46" s="530"/>
      <c r="K46" s="530"/>
      <c r="L46" s="527"/>
      <c r="M46" s="527"/>
    </row>
    <row r="47" spans="1:13" s="528" customFormat="1" ht="15" outlineLevel="1">
      <c r="A47" s="625" t="s">
        <v>414</v>
      </c>
      <c r="B47" s="620" t="s">
        <v>183</v>
      </c>
      <c r="C47" s="530"/>
      <c r="D47" s="530"/>
      <c r="E47" s="530"/>
      <c r="F47" s="530"/>
      <c r="G47" s="530"/>
      <c r="H47" s="527"/>
      <c r="I47" s="530"/>
      <c r="J47" s="530"/>
      <c r="K47" s="530"/>
      <c r="L47" s="527"/>
      <c r="M47" s="527"/>
    </row>
    <row r="48" spans="1:13" s="528" customFormat="1" ht="15" outlineLevel="1">
      <c r="A48" s="625" t="s">
        <v>415</v>
      </c>
      <c r="B48" s="620"/>
      <c r="C48" s="530"/>
      <c r="D48" s="530"/>
      <c r="E48" s="530"/>
      <c r="F48" s="530"/>
      <c r="G48" s="530"/>
      <c r="H48" s="527"/>
      <c r="I48" s="530"/>
      <c r="J48" s="530"/>
      <c r="K48" s="530"/>
      <c r="L48" s="527"/>
      <c r="M48" s="527"/>
    </row>
    <row r="49" spans="1:13" s="528" customFormat="1" ht="15" outlineLevel="1">
      <c r="A49" s="625" t="s">
        <v>416</v>
      </c>
      <c r="B49" s="620"/>
      <c r="C49" s="530"/>
      <c r="D49" s="530"/>
      <c r="E49" s="530"/>
      <c r="F49" s="530"/>
      <c r="G49" s="530"/>
      <c r="H49" s="527"/>
      <c r="I49" s="530"/>
      <c r="J49" s="530"/>
      <c r="K49" s="530"/>
      <c r="L49" s="527"/>
      <c r="M49" s="527"/>
    </row>
    <row r="50" spans="1:13" s="528" customFormat="1" ht="15" outlineLevel="1">
      <c r="A50" s="625" t="s">
        <v>417</v>
      </c>
      <c r="B50" s="620"/>
      <c r="C50" s="530"/>
      <c r="D50" s="530"/>
      <c r="E50" s="530"/>
      <c r="F50" s="530"/>
      <c r="G50" s="530"/>
      <c r="H50" s="527"/>
      <c r="I50" s="530"/>
      <c r="J50" s="530"/>
      <c r="K50" s="530"/>
      <c r="L50" s="527"/>
      <c r="M50" s="527"/>
    </row>
    <row r="51" spans="1:13" s="528" customFormat="1" ht="15" outlineLevel="1">
      <c r="A51" s="625" t="s">
        <v>418</v>
      </c>
      <c r="B51" s="620"/>
      <c r="C51" s="530"/>
      <c r="D51" s="530"/>
      <c r="E51" s="530"/>
      <c r="F51" s="530"/>
      <c r="G51" s="530"/>
      <c r="H51" s="527"/>
      <c r="I51" s="530"/>
      <c r="J51" s="530"/>
      <c r="K51" s="530"/>
      <c r="L51" s="527"/>
      <c r="M51" s="527"/>
    </row>
    <row r="52" spans="1:13" s="528" customFormat="1" ht="15" customHeight="1">
      <c r="A52" s="552"/>
      <c r="B52" s="553" t="s">
        <v>713</v>
      </c>
      <c r="C52" s="552" t="s">
        <v>68</v>
      </c>
      <c r="D52" s="552"/>
      <c r="E52" s="554"/>
      <c r="F52" s="555" t="s">
        <v>130</v>
      </c>
      <c r="G52" s="555"/>
      <c r="H52" s="527"/>
      <c r="I52" s="530"/>
      <c r="J52" s="530"/>
      <c r="K52" s="530"/>
      <c r="L52" s="527"/>
      <c r="M52" s="527"/>
    </row>
    <row r="53" spans="1:13" s="528" customFormat="1" ht="15">
      <c r="A53" s="625" t="s">
        <v>419</v>
      </c>
      <c r="B53" s="549" t="s">
        <v>27</v>
      </c>
      <c r="C53" s="754">
        <v>51799.45391246</v>
      </c>
      <c r="D53" s="530"/>
      <c r="E53" s="556"/>
      <c r="F53" s="757">
        <v>1</v>
      </c>
      <c r="G53" s="561"/>
      <c r="H53" s="527"/>
      <c r="I53" s="530"/>
      <c r="J53" s="530"/>
      <c r="K53" s="530"/>
      <c r="L53" s="527"/>
      <c r="M53" s="527"/>
    </row>
    <row r="54" spans="1:13" s="528" customFormat="1" ht="15">
      <c r="A54" s="625" t="s">
        <v>420</v>
      </c>
      <c r="B54" s="549" t="s">
        <v>155</v>
      </c>
      <c r="C54" s="754">
        <v>0</v>
      </c>
      <c r="D54" s="530"/>
      <c r="E54" s="556"/>
      <c r="F54" s="757">
        <v>0</v>
      </c>
      <c r="G54" s="561"/>
      <c r="H54" s="527"/>
      <c r="I54" s="530"/>
      <c r="J54" s="530"/>
      <c r="K54" s="530"/>
      <c r="L54" s="527"/>
      <c r="M54" s="527"/>
    </row>
    <row r="55" spans="1:13" s="528" customFormat="1" ht="15">
      <c r="A55" s="625" t="s">
        <v>421</v>
      </c>
      <c r="B55" s="549" t="s">
        <v>139</v>
      </c>
      <c r="C55" s="754">
        <v>0</v>
      </c>
      <c r="D55" s="530"/>
      <c r="E55" s="556"/>
      <c r="F55" s="757">
        <v>0</v>
      </c>
      <c r="G55" s="561"/>
      <c r="H55" s="527"/>
      <c r="I55" s="530"/>
      <c r="J55" s="530"/>
      <c r="K55" s="530"/>
      <c r="L55" s="527"/>
      <c r="M55" s="527"/>
    </row>
    <row r="56" spans="1:13" s="528" customFormat="1" ht="15">
      <c r="A56" s="625" t="s">
        <v>422</v>
      </c>
      <c r="B56" s="549" t="s">
        <v>42</v>
      </c>
      <c r="C56" s="754">
        <v>0</v>
      </c>
      <c r="D56" s="530"/>
      <c r="E56" s="556"/>
      <c r="F56" s="757">
        <v>0</v>
      </c>
      <c r="G56" s="561"/>
      <c r="H56" s="527"/>
      <c r="I56" s="530"/>
      <c r="J56" s="530"/>
      <c r="K56" s="530"/>
      <c r="L56" s="527"/>
      <c r="M56" s="527"/>
    </row>
    <row r="57" spans="1:13" s="528" customFormat="1" ht="15">
      <c r="A57" s="625" t="s">
        <v>423</v>
      </c>
      <c r="B57" s="625" t="s">
        <v>2</v>
      </c>
      <c r="C57" s="754">
        <v>0</v>
      </c>
      <c r="D57" s="530"/>
      <c r="E57" s="556"/>
      <c r="F57" s="757">
        <v>0</v>
      </c>
      <c r="G57" s="561"/>
      <c r="H57" s="527"/>
      <c r="I57" s="530"/>
      <c r="J57" s="530"/>
      <c r="K57" s="530"/>
      <c r="L57" s="527"/>
      <c r="M57" s="527"/>
    </row>
    <row r="58" spans="1:13" s="528" customFormat="1" ht="15">
      <c r="A58" s="625" t="s">
        <v>424</v>
      </c>
      <c r="B58" s="562" t="s">
        <v>1</v>
      </c>
      <c r="C58" s="754">
        <v>51799.45391246</v>
      </c>
      <c r="D58" s="556"/>
      <c r="E58" s="556"/>
      <c r="F58" s="758">
        <v>1</v>
      </c>
      <c r="G58" s="561"/>
      <c r="H58" s="527"/>
      <c r="I58" s="530"/>
      <c r="J58" s="530"/>
      <c r="K58" s="530"/>
      <c r="L58" s="527"/>
      <c r="M58" s="527"/>
    </row>
    <row r="59" spans="1:13" s="528" customFormat="1" ht="15" outlineLevel="1">
      <c r="A59" s="625" t="s">
        <v>425</v>
      </c>
      <c r="B59" s="630"/>
      <c r="C59" s="530"/>
      <c r="D59" s="530"/>
      <c r="E59" s="556"/>
      <c r="F59" s="561"/>
      <c r="G59" s="561"/>
      <c r="H59" s="527"/>
      <c r="I59" s="530"/>
      <c r="J59" s="530"/>
      <c r="K59" s="530"/>
      <c r="L59" s="527"/>
      <c r="M59" s="527"/>
    </row>
    <row r="60" spans="1:13" s="528" customFormat="1" ht="15" outlineLevel="1">
      <c r="A60" s="625" t="s">
        <v>426</v>
      </c>
      <c r="B60" s="630"/>
      <c r="C60" s="530"/>
      <c r="D60" s="530"/>
      <c r="E60" s="556"/>
      <c r="F60" s="561"/>
      <c r="G60" s="561"/>
      <c r="H60" s="527"/>
      <c r="I60" s="530"/>
      <c r="J60" s="530"/>
      <c r="K60" s="530"/>
      <c r="L60" s="527"/>
      <c r="M60" s="527"/>
    </row>
    <row r="61" spans="1:13" s="528" customFormat="1" ht="15" outlineLevel="1">
      <c r="A61" s="625" t="s">
        <v>427</v>
      </c>
      <c r="B61" s="630"/>
      <c r="C61" s="530"/>
      <c r="D61" s="530"/>
      <c r="E61" s="556"/>
      <c r="F61" s="561"/>
      <c r="G61" s="561"/>
      <c r="H61" s="527"/>
      <c r="I61" s="530"/>
      <c r="J61" s="530"/>
      <c r="K61" s="530"/>
      <c r="L61" s="527"/>
      <c r="M61" s="527"/>
    </row>
    <row r="62" spans="1:13" s="528" customFormat="1" ht="15" outlineLevel="1">
      <c r="A62" s="625" t="s">
        <v>428</v>
      </c>
      <c r="B62" s="630"/>
      <c r="C62" s="530"/>
      <c r="D62" s="530"/>
      <c r="E62" s="556"/>
      <c r="F62" s="561"/>
      <c r="G62" s="561"/>
      <c r="H62" s="527"/>
      <c r="I62" s="530"/>
      <c r="J62" s="530"/>
      <c r="K62" s="530"/>
      <c r="L62" s="527"/>
      <c r="M62" s="527"/>
    </row>
    <row r="63" spans="1:13" s="528" customFormat="1" ht="15" outlineLevel="1">
      <c r="A63" s="625" t="s">
        <v>429</v>
      </c>
      <c r="B63" s="630"/>
      <c r="C63" s="530"/>
      <c r="D63" s="530"/>
      <c r="E63" s="556"/>
      <c r="F63" s="561"/>
      <c r="G63" s="561"/>
      <c r="H63" s="527"/>
      <c r="I63" s="530"/>
      <c r="J63" s="530"/>
      <c r="K63" s="530"/>
      <c r="L63" s="527"/>
      <c r="M63" s="527"/>
    </row>
    <row r="64" spans="1:13" s="528" customFormat="1" ht="15" outlineLevel="1">
      <c r="A64" s="625" t="s">
        <v>430</v>
      </c>
      <c r="B64" s="630"/>
      <c r="F64" s="561"/>
      <c r="G64" s="563"/>
      <c r="H64" s="527"/>
      <c r="I64" s="530"/>
      <c r="J64" s="530"/>
      <c r="K64" s="530"/>
      <c r="L64" s="527"/>
      <c r="M64" s="527"/>
    </row>
    <row r="65" spans="1:14" ht="15" customHeight="1">
      <c r="A65" s="552"/>
      <c r="B65" s="553" t="s">
        <v>714</v>
      </c>
      <c r="C65" s="552" t="s">
        <v>1103</v>
      </c>
      <c r="D65" s="552" t="s">
        <v>1104</v>
      </c>
      <c r="E65" s="554"/>
      <c r="F65" s="555" t="s">
        <v>1105</v>
      </c>
      <c r="G65" s="564" t="s">
        <v>1106</v>
      </c>
      <c r="H65" s="527"/>
      <c r="L65" s="527"/>
      <c r="M65" s="527"/>
      <c r="N65" s="528"/>
    </row>
    <row r="66" spans="1:14" ht="15">
      <c r="A66" s="625" t="s">
        <v>431</v>
      </c>
      <c r="B66" s="549" t="s">
        <v>1589</v>
      </c>
      <c r="C66" s="754">
        <v>2.237483333333333</v>
      </c>
      <c r="D66" s="625" t="s">
        <v>159</v>
      </c>
      <c r="E66" s="545"/>
      <c r="F66" s="760">
        <v>1</v>
      </c>
      <c r="G66" s="625" t="s">
        <v>159</v>
      </c>
      <c r="H66" s="527"/>
      <c r="L66" s="527"/>
      <c r="M66" s="527"/>
      <c r="N66" s="528"/>
    </row>
    <row r="67" spans="2:14" ht="15">
      <c r="B67" s="549"/>
      <c r="C67" s="754"/>
      <c r="D67" s="545"/>
      <c r="E67" s="545"/>
      <c r="F67" s="761"/>
      <c r="G67" s="565"/>
      <c r="H67" s="527"/>
      <c r="L67" s="527"/>
      <c r="M67" s="527"/>
      <c r="N67" s="528"/>
    </row>
    <row r="68" spans="2:14" ht="15">
      <c r="B68" s="549" t="s">
        <v>1552</v>
      </c>
      <c r="C68" s="754"/>
      <c r="D68" s="545"/>
      <c r="E68" s="545"/>
      <c r="F68" s="761"/>
      <c r="G68" s="565"/>
      <c r="H68" s="527"/>
      <c r="L68" s="527"/>
      <c r="M68" s="527"/>
      <c r="N68" s="528"/>
    </row>
    <row r="69" spans="2:14" ht="15">
      <c r="B69" s="549" t="s">
        <v>64</v>
      </c>
      <c r="C69" s="754"/>
      <c r="E69" s="545"/>
      <c r="F69" s="761"/>
      <c r="G69" s="565"/>
      <c r="H69" s="527"/>
      <c r="L69" s="527"/>
      <c r="M69" s="527"/>
      <c r="N69" s="528"/>
    </row>
    <row r="70" spans="1:14" ht="15">
      <c r="A70" s="625" t="s">
        <v>432</v>
      </c>
      <c r="B70" s="566" t="s">
        <v>11</v>
      </c>
      <c r="C70" s="754">
        <v>12678.81724367</v>
      </c>
      <c r="D70" s="625" t="s">
        <v>159</v>
      </c>
      <c r="E70" s="566"/>
      <c r="F70" s="757">
        <v>0.24476739204812736</v>
      </c>
      <c r="G70" s="625" t="s">
        <v>159</v>
      </c>
      <c r="H70" s="527"/>
      <c r="L70" s="527"/>
      <c r="M70" s="527"/>
      <c r="N70" s="528"/>
    </row>
    <row r="71" spans="1:14" ht="15">
      <c r="A71" s="625" t="s">
        <v>433</v>
      </c>
      <c r="B71" s="566" t="s">
        <v>5</v>
      </c>
      <c r="C71" s="754">
        <v>10260.71453713</v>
      </c>
      <c r="D71" s="625" t="s">
        <v>159</v>
      </c>
      <c r="E71" s="566"/>
      <c r="F71" s="757">
        <v>0.198085380484327</v>
      </c>
      <c r="G71" s="625" t="s">
        <v>159</v>
      </c>
      <c r="H71" s="527"/>
      <c r="L71" s="527"/>
      <c r="M71" s="527"/>
      <c r="N71" s="528"/>
    </row>
    <row r="72" spans="1:14" ht="15">
      <c r="A72" s="625" t="s">
        <v>434</v>
      </c>
      <c r="B72" s="566" t="s">
        <v>6</v>
      </c>
      <c r="C72" s="754">
        <v>11979.127539379999</v>
      </c>
      <c r="D72" s="625" t="s">
        <v>159</v>
      </c>
      <c r="E72" s="566"/>
      <c r="F72" s="757">
        <v>0.2312597263983608</v>
      </c>
      <c r="G72" s="625" t="s">
        <v>159</v>
      </c>
      <c r="H72" s="527"/>
      <c r="L72" s="527"/>
      <c r="M72" s="527"/>
      <c r="N72" s="528"/>
    </row>
    <row r="73" spans="1:14" ht="15">
      <c r="A73" s="625" t="s">
        <v>435</v>
      </c>
      <c r="B73" s="566" t="s">
        <v>7</v>
      </c>
      <c r="C73" s="754">
        <v>11568.56802704</v>
      </c>
      <c r="D73" s="625" t="s">
        <v>159</v>
      </c>
      <c r="E73" s="566"/>
      <c r="F73" s="757">
        <v>0.22333378352966116</v>
      </c>
      <c r="G73" s="625" t="s">
        <v>159</v>
      </c>
      <c r="H73" s="527"/>
      <c r="L73" s="527"/>
      <c r="M73" s="527"/>
      <c r="N73" s="528"/>
    </row>
    <row r="74" spans="1:14" ht="15">
      <c r="A74" s="625" t="s">
        <v>436</v>
      </c>
      <c r="B74" s="566" t="s">
        <v>8</v>
      </c>
      <c r="C74" s="754">
        <v>4728.4333016400005</v>
      </c>
      <c r="D74" s="625" t="s">
        <v>159</v>
      </c>
      <c r="E74" s="566"/>
      <c r="F74" s="757">
        <v>0.09128345850191692</v>
      </c>
      <c r="G74" s="625" t="s">
        <v>159</v>
      </c>
      <c r="H74" s="527"/>
      <c r="L74" s="527"/>
      <c r="M74" s="527"/>
      <c r="N74" s="528"/>
    </row>
    <row r="75" spans="1:14" ht="15">
      <c r="A75" s="625" t="s">
        <v>437</v>
      </c>
      <c r="B75" s="566" t="s">
        <v>9</v>
      </c>
      <c r="C75" s="754">
        <v>583.51877959</v>
      </c>
      <c r="D75" s="625" t="s">
        <v>159</v>
      </c>
      <c r="E75" s="566"/>
      <c r="F75" s="757">
        <v>0.011264960062631831</v>
      </c>
      <c r="G75" s="625" t="s">
        <v>159</v>
      </c>
      <c r="H75" s="527"/>
      <c r="L75" s="527"/>
      <c r="M75" s="527"/>
      <c r="N75" s="528"/>
    </row>
    <row r="76" spans="1:14" ht="15">
      <c r="A76" s="625" t="s">
        <v>438</v>
      </c>
      <c r="B76" s="566" t="s">
        <v>10</v>
      </c>
      <c r="C76" s="754">
        <v>0.27448401</v>
      </c>
      <c r="D76" s="625" t="s">
        <v>159</v>
      </c>
      <c r="E76" s="566"/>
      <c r="F76" s="757">
        <v>5.298974974984722E-06</v>
      </c>
      <c r="G76" s="625" t="s">
        <v>159</v>
      </c>
      <c r="H76" s="527"/>
      <c r="L76" s="527"/>
      <c r="M76" s="527"/>
      <c r="N76" s="528"/>
    </row>
    <row r="77" spans="1:14" ht="15">
      <c r="A77" s="625" t="s">
        <v>439</v>
      </c>
      <c r="B77" s="567" t="s">
        <v>1</v>
      </c>
      <c r="C77" s="754">
        <v>51799.45391246</v>
      </c>
      <c r="D77" s="625" t="s">
        <v>159</v>
      </c>
      <c r="E77" s="549"/>
      <c r="F77" s="758">
        <v>1</v>
      </c>
      <c r="G77" s="625" t="s">
        <v>159</v>
      </c>
      <c r="H77" s="527"/>
      <c r="L77" s="527"/>
      <c r="M77" s="527"/>
      <c r="N77" s="528"/>
    </row>
    <row r="78" spans="1:14" ht="15" outlineLevel="1">
      <c r="A78" s="625" t="s">
        <v>440</v>
      </c>
      <c r="B78" s="568"/>
      <c r="C78" s="556"/>
      <c r="D78" s="556"/>
      <c r="E78" s="549"/>
      <c r="F78" s="561"/>
      <c r="G78" s="530"/>
      <c r="H78" s="527"/>
      <c r="L78" s="527"/>
      <c r="M78" s="527"/>
      <c r="N78" s="528"/>
    </row>
    <row r="79" spans="1:14" ht="15" outlineLevel="1">
      <c r="A79" s="625" t="s">
        <v>441</v>
      </c>
      <c r="B79" s="568"/>
      <c r="C79" s="556"/>
      <c r="D79" s="556"/>
      <c r="E79" s="549"/>
      <c r="F79" s="561"/>
      <c r="G79" s="530"/>
      <c r="H79" s="527"/>
      <c r="L79" s="527"/>
      <c r="M79" s="527"/>
      <c r="N79" s="528"/>
    </row>
    <row r="80" spans="1:14" ht="15" outlineLevel="1">
      <c r="A80" s="625" t="s">
        <v>442</v>
      </c>
      <c r="B80" s="568"/>
      <c r="C80" s="556"/>
      <c r="D80" s="556"/>
      <c r="E80" s="549"/>
      <c r="F80" s="561"/>
      <c r="G80" s="530"/>
      <c r="H80" s="527"/>
      <c r="L80" s="527"/>
      <c r="M80" s="527"/>
      <c r="N80" s="528"/>
    </row>
    <row r="81" spans="1:14" ht="15" outlineLevel="1">
      <c r="A81" s="625" t="s">
        <v>443</v>
      </c>
      <c r="B81" s="568"/>
      <c r="C81" s="556"/>
      <c r="D81" s="556"/>
      <c r="E81" s="549"/>
      <c r="F81" s="561"/>
      <c r="G81" s="530"/>
      <c r="H81" s="527"/>
      <c r="L81" s="527"/>
      <c r="M81" s="527"/>
      <c r="N81" s="528"/>
    </row>
    <row r="82" spans="1:14" ht="15" outlineLevel="1">
      <c r="A82" s="625" t="s">
        <v>444</v>
      </c>
      <c r="B82" s="568"/>
      <c r="C82" s="556"/>
      <c r="D82" s="556"/>
      <c r="E82" s="549"/>
      <c r="F82" s="561"/>
      <c r="G82" s="530"/>
      <c r="H82" s="527"/>
      <c r="L82" s="527"/>
      <c r="M82" s="527"/>
      <c r="N82" s="528"/>
    </row>
    <row r="83" spans="1:14" ht="15" outlineLevel="1">
      <c r="A83" s="625" t="s">
        <v>445</v>
      </c>
      <c r="B83" s="568"/>
      <c r="C83" s="556"/>
      <c r="D83" s="556"/>
      <c r="E83" s="549"/>
      <c r="F83" s="561"/>
      <c r="G83" s="561"/>
      <c r="H83" s="527"/>
      <c r="L83" s="527"/>
      <c r="M83" s="527"/>
      <c r="N83" s="528"/>
    </row>
    <row r="84" spans="1:14" ht="15" outlineLevel="1">
      <c r="A84" s="625" t="s">
        <v>446</v>
      </c>
      <c r="B84" s="568"/>
      <c r="C84" s="556"/>
      <c r="D84" s="556"/>
      <c r="E84" s="549"/>
      <c r="F84" s="561"/>
      <c r="G84" s="561"/>
      <c r="H84" s="527"/>
      <c r="L84" s="527"/>
      <c r="M84" s="527"/>
      <c r="N84" s="528"/>
    </row>
    <row r="85" spans="1:14" ht="15" outlineLevel="1">
      <c r="A85" s="625" t="s">
        <v>447</v>
      </c>
      <c r="B85" s="568"/>
      <c r="C85" s="556"/>
      <c r="D85" s="556"/>
      <c r="E85" s="549"/>
      <c r="F85" s="561"/>
      <c r="G85" s="561"/>
      <c r="H85" s="527"/>
      <c r="L85" s="527"/>
      <c r="M85" s="527"/>
      <c r="N85" s="528"/>
    </row>
    <row r="86" spans="1:14" ht="15" outlineLevel="1">
      <c r="A86" s="625" t="s">
        <v>448</v>
      </c>
      <c r="B86" s="567"/>
      <c r="C86" s="556"/>
      <c r="D86" s="556"/>
      <c r="E86" s="549"/>
      <c r="F86" s="561"/>
      <c r="G86" s="561"/>
      <c r="H86" s="527"/>
      <c r="L86" s="527"/>
      <c r="M86" s="527"/>
      <c r="N86" s="528"/>
    </row>
    <row r="87" spans="1:14" ht="15" outlineLevel="1">
      <c r="A87" s="625" t="s">
        <v>449</v>
      </c>
      <c r="B87" s="568"/>
      <c r="C87" s="556"/>
      <c r="D87" s="556"/>
      <c r="E87" s="549"/>
      <c r="F87" s="561"/>
      <c r="G87" s="561"/>
      <c r="H87" s="527"/>
      <c r="L87" s="527"/>
      <c r="M87" s="527"/>
      <c r="N87" s="528"/>
    </row>
    <row r="88" spans="1:14" ht="15" customHeight="1">
      <c r="A88" s="552"/>
      <c r="B88" s="553" t="s">
        <v>715</v>
      </c>
      <c r="C88" s="552" t="s">
        <v>1107</v>
      </c>
      <c r="D88" s="552" t="s">
        <v>1101</v>
      </c>
      <c r="E88" s="554"/>
      <c r="F88" s="555" t="s">
        <v>1108</v>
      </c>
      <c r="G88" s="552" t="s">
        <v>1102</v>
      </c>
      <c r="H88" s="527"/>
      <c r="L88" s="527"/>
      <c r="M88" s="527"/>
      <c r="N88" s="528"/>
    </row>
    <row r="89" spans="1:14" ht="15">
      <c r="A89" s="625" t="s">
        <v>450</v>
      </c>
      <c r="B89" s="549" t="s">
        <v>67</v>
      </c>
      <c r="C89" s="759">
        <v>2.957355322864504</v>
      </c>
      <c r="D89" s="759">
        <v>3.813979974228556</v>
      </c>
      <c r="E89" s="545"/>
      <c r="F89" s="760">
        <v>0.9999999999999999</v>
      </c>
      <c r="G89" s="761">
        <v>0.9999999999999998</v>
      </c>
      <c r="H89" s="527"/>
      <c r="L89" s="527"/>
      <c r="M89" s="527"/>
      <c r="N89" s="528"/>
    </row>
    <row r="90" spans="2:14" ht="15">
      <c r="B90" s="549"/>
      <c r="C90" s="545"/>
      <c r="D90" s="545"/>
      <c r="E90" s="545"/>
      <c r="F90" s="565"/>
      <c r="G90" s="565"/>
      <c r="H90" s="527"/>
      <c r="L90" s="527"/>
      <c r="M90" s="527"/>
      <c r="N90" s="528"/>
    </row>
    <row r="91" spans="2:14" ht="15">
      <c r="B91" s="549" t="s">
        <v>1553</v>
      </c>
      <c r="C91" s="545"/>
      <c r="D91" s="545"/>
      <c r="E91" s="545"/>
      <c r="F91" s="565"/>
      <c r="G91" s="565"/>
      <c r="H91" s="527"/>
      <c r="L91" s="527"/>
      <c r="M91" s="527"/>
      <c r="N91" s="528"/>
    </row>
    <row r="92" spans="1:14" ht="15">
      <c r="A92" s="625" t="s">
        <v>451</v>
      </c>
      <c r="B92" s="549" t="s">
        <v>64</v>
      </c>
      <c r="E92" s="545"/>
      <c r="F92" s="565"/>
      <c r="G92" s="565"/>
      <c r="H92" s="527"/>
      <c r="L92" s="527"/>
      <c r="M92" s="527"/>
      <c r="N92" s="528"/>
    </row>
    <row r="93" spans="1:14" ht="15">
      <c r="A93" s="625" t="s">
        <v>452</v>
      </c>
      <c r="B93" s="566" t="s">
        <v>11</v>
      </c>
      <c r="C93" s="754">
        <v>11576.1</v>
      </c>
      <c r="D93" s="754">
        <v>0</v>
      </c>
      <c r="E93" s="566"/>
      <c r="F93" s="757">
        <v>0.2955314532964664</v>
      </c>
      <c r="G93" s="757">
        <v>0</v>
      </c>
      <c r="H93" s="527"/>
      <c r="L93" s="527"/>
      <c r="M93" s="527"/>
      <c r="N93" s="528"/>
    </row>
    <row r="94" spans="1:14" ht="15">
      <c r="A94" s="625" t="s">
        <v>453</v>
      </c>
      <c r="B94" s="566" t="s">
        <v>5</v>
      </c>
      <c r="C94" s="754">
        <v>9592.075</v>
      </c>
      <c r="D94" s="754">
        <v>11576.1</v>
      </c>
      <c r="E94" s="566"/>
      <c r="F94" s="757">
        <v>0.2448803884623235</v>
      </c>
      <c r="G94" s="757">
        <v>0.29553145329646635</v>
      </c>
      <c r="H94" s="527"/>
      <c r="L94" s="527"/>
      <c r="M94" s="527"/>
      <c r="N94" s="528"/>
    </row>
    <row r="95" spans="1:14" ht="15">
      <c r="A95" s="625" t="s">
        <v>454</v>
      </c>
      <c r="B95" s="566" t="s">
        <v>6</v>
      </c>
      <c r="C95" s="754">
        <v>5736.01</v>
      </c>
      <c r="D95" s="754">
        <v>9592.075</v>
      </c>
      <c r="E95" s="566"/>
      <c r="F95" s="757">
        <v>0.1464371741279934</v>
      </c>
      <c r="G95" s="757">
        <v>0.24488038846232346</v>
      </c>
      <c r="H95" s="527"/>
      <c r="L95" s="527"/>
      <c r="M95" s="527"/>
      <c r="N95" s="528"/>
    </row>
    <row r="96" spans="1:14" ht="15">
      <c r="A96" s="625" t="s">
        <v>455</v>
      </c>
      <c r="B96" s="566" t="s">
        <v>7</v>
      </c>
      <c r="C96" s="754">
        <v>2312.55</v>
      </c>
      <c r="D96" s="754">
        <v>5736.01</v>
      </c>
      <c r="E96" s="566"/>
      <c r="F96" s="757">
        <v>0.05903812703075677</v>
      </c>
      <c r="G96" s="757">
        <v>0.14643717412799337</v>
      </c>
      <c r="H96" s="527"/>
      <c r="L96" s="527"/>
      <c r="M96" s="527"/>
      <c r="N96" s="528"/>
    </row>
    <row r="97" spans="1:14" ht="15">
      <c r="A97" s="625" t="s">
        <v>456</v>
      </c>
      <c r="B97" s="566" t="s">
        <v>8</v>
      </c>
      <c r="C97" s="754">
        <v>4288.4</v>
      </c>
      <c r="D97" s="754">
        <v>2312.55</v>
      </c>
      <c r="E97" s="566"/>
      <c r="F97" s="757">
        <v>0.10948048862022325</v>
      </c>
      <c r="G97" s="757">
        <v>0.059038127030756754</v>
      </c>
      <c r="H97" s="527"/>
      <c r="L97" s="527"/>
      <c r="M97" s="527"/>
      <c r="N97" s="528"/>
    </row>
    <row r="98" spans="1:14" ht="15">
      <c r="A98" s="625" t="s">
        <v>457</v>
      </c>
      <c r="B98" s="566" t="s">
        <v>9</v>
      </c>
      <c r="C98" s="754">
        <v>4152.2</v>
      </c>
      <c r="D98" s="754">
        <v>8440.6</v>
      </c>
      <c r="E98" s="566"/>
      <c r="F98" s="757">
        <v>0.10600337768139423</v>
      </c>
      <c r="G98" s="757">
        <v>0.21548386630161745</v>
      </c>
      <c r="H98" s="527"/>
      <c r="L98" s="527"/>
      <c r="M98" s="527"/>
      <c r="N98" s="528"/>
    </row>
    <row r="99" spans="1:13" ht="15">
      <c r="A99" s="625" t="s">
        <v>458</v>
      </c>
      <c r="B99" s="566" t="s">
        <v>10</v>
      </c>
      <c r="C99" s="754">
        <v>1513.11495</v>
      </c>
      <c r="D99" s="754">
        <v>1513.11495</v>
      </c>
      <c r="E99" s="566"/>
      <c r="F99" s="757">
        <v>0.03862899078084243</v>
      </c>
      <c r="G99" s="757">
        <v>0.03862899078084242</v>
      </c>
      <c r="H99" s="527"/>
      <c r="L99" s="527"/>
      <c r="M99" s="527"/>
    </row>
    <row r="100" spans="1:13" ht="15">
      <c r="A100" s="625" t="s">
        <v>459</v>
      </c>
      <c r="B100" s="567" t="s">
        <v>1</v>
      </c>
      <c r="C100" s="754">
        <v>39170.44995</v>
      </c>
      <c r="D100" s="754">
        <v>39170.44995000001</v>
      </c>
      <c r="E100" s="549"/>
      <c r="F100" s="758">
        <v>0.9999999999999999</v>
      </c>
      <c r="G100" s="758">
        <v>0.9999999999999998</v>
      </c>
      <c r="H100" s="527"/>
      <c r="L100" s="527"/>
      <c r="M100" s="527"/>
    </row>
    <row r="101" spans="1:13" ht="15" outlineLevel="1">
      <c r="A101" s="625" t="s">
        <v>460</v>
      </c>
      <c r="B101" s="568"/>
      <c r="C101" s="556"/>
      <c r="D101" s="556"/>
      <c r="E101" s="549"/>
      <c r="F101" s="561"/>
      <c r="G101" s="561"/>
      <c r="H101" s="527"/>
      <c r="L101" s="527"/>
      <c r="M101" s="527"/>
    </row>
    <row r="102" spans="1:13" ht="15" outlineLevel="1">
      <c r="A102" s="625" t="s">
        <v>461</v>
      </c>
      <c r="B102" s="568"/>
      <c r="C102" s="556"/>
      <c r="D102" s="556"/>
      <c r="E102" s="549"/>
      <c r="F102" s="561"/>
      <c r="G102" s="561"/>
      <c r="H102" s="527"/>
      <c r="L102" s="527"/>
      <c r="M102" s="527"/>
    </row>
    <row r="103" spans="1:13" ht="15" outlineLevel="1">
      <c r="A103" s="625" t="s">
        <v>462</v>
      </c>
      <c r="B103" s="568"/>
      <c r="C103" s="556"/>
      <c r="D103" s="556"/>
      <c r="E103" s="549"/>
      <c r="F103" s="561"/>
      <c r="G103" s="561"/>
      <c r="H103" s="527"/>
      <c r="L103" s="527"/>
      <c r="M103" s="527"/>
    </row>
    <row r="104" spans="1:13" ht="15" outlineLevel="1">
      <c r="A104" s="625" t="s">
        <v>463</v>
      </c>
      <c r="B104" s="568"/>
      <c r="C104" s="556"/>
      <c r="D104" s="556"/>
      <c r="E104" s="549"/>
      <c r="F104" s="561"/>
      <c r="G104" s="561"/>
      <c r="H104" s="527"/>
      <c r="L104" s="527"/>
      <c r="M104" s="527"/>
    </row>
    <row r="105" spans="1:13" ht="15" outlineLevel="1">
      <c r="A105" s="625" t="s">
        <v>464</v>
      </c>
      <c r="B105" s="568"/>
      <c r="C105" s="556"/>
      <c r="D105" s="556"/>
      <c r="E105" s="549"/>
      <c r="F105" s="561"/>
      <c r="G105" s="561"/>
      <c r="H105" s="527"/>
      <c r="L105" s="527"/>
      <c r="M105" s="527"/>
    </row>
    <row r="106" spans="1:13" ht="15" outlineLevel="1">
      <c r="A106" s="625" t="s">
        <v>465</v>
      </c>
      <c r="B106" s="568"/>
      <c r="C106" s="556"/>
      <c r="D106" s="556"/>
      <c r="E106" s="549"/>
      <c r="F106" s="561"/>
      <c r="G106" s="561"/>
      <c r="H106" s="527"/>
      <c r="L106" s="527"/>
      <c r="M106" s="527"/>
    </row>
    <row r="107" spans="1:13" ht="15" outlineLevel="1">
      <c r="A107" s="625" t="s">
        <v>466</v>
      </c>
      <c r="B107" s="568"/>
      <c r="C107" s="556"/>
      <c r="D107" s="556"/>
      <c r="E107" s="549"/>
      <c r="F107" s="561"/>
      <c r="G107" s="561"/>
      <c r="H107" s="527"/>
      <c r="L107" s="527"/>
      <c r="M107" s="527"/>
    </row>
    <row r="108" spans="1:13" ht="15" outlineLevel="1">
      <c r="A108" s="625" t="s">
        <v>467</v>
      </c>
      <c r="B108" s="567"/>
      <c r="C108" s="556"/>
      <c r="D108" s="556"/>
      <c r="E108" s="549"/>
      <c r="F108" s="561"/>
      <c r="G108" s="561"/>
      <c r="H108" s="527"/>
      <c r="L108" s="527"/>
      <c r="M108" s="527"/>
    </row>
    <row r="109" spans="1:13" ht="15" outlineLevel="1">
      <c r="A109" s="625" t="s">
        <v>468</v>
      </c>
      <c r="B109" s="568"/>
      <c r="C109" s="556"/>
      <c r="D109" s="556"/>
      <c r="E109" s="549"/>
      <c r="F109" s="561"/>
      <c r="G109" s="561"/>
      <c r="H109" s="527"/>
      <c r="L109" s="527"/>
      <c r="M109" s="527"/>
    </row>
    <row r="110" spans="1:13" ht="15" outlineLevel="1">
      <c r="A110" s="625" t="s">
        <v>469</v>
      </c>
      <c r="B110" s="568"/>
      <c r="C110" s="556"/>
      <c r="D110" s="556"/>
      <c r="E110" s="549"/>
      <c r="F110" s="561"/>
      <c r="G110" s="561"/>
      <c r="H110" s="527"/>
      <c r="L110" s="527"/>
      <c r="M110" s="527"/>
    </row>
    <row r="111" spans="1:13" ht="15" customHeight="1">
      <c r="A111" s="552"/>
      <c r="B111" s="553" t="s">
        <v>716</v>
      </c>
      <c r="C111" s="555" t="s">
        <v>69</v>
      </c>
      <c r="D111" s="555" t="s">
        <v>70</v>
      </c>
      <c r="E111" s="554"/>
      <c r="F111" s="555" t="s">
        <v>71</v>
      </c>
      <c r="G111" s="555" t="s">
        <v>72</v>
      </c>
      <c r="H111" s="527"/>
      <c r="L111" s="527"/>
      <c r="M111" s="527"/>
    </row>
    <row r="112" spans="1:14" s="569" customFormat="1" ht="15">
      <c r="A112" s="625" t="s">
        <v>470</v>
      </c>
      <c r="B112" s="549" t="s">
        <v>1470</v>
      </c>
      <c r="C112" s="762">
        <v>0</v>
      </c>
      <c r="D112" s="762">
        <v>0</v>
      </c>
      <c r="E112" s="561"/>
      <c r="F112" s="757" t="s">
        <v>2182</v>
      </c>
      <c r="G112" s="757" t="s">
        <v>2182</v>
      </c>
      <c r="H112" s="527"/>
      <c r="I112" s="530"/>
      <c r="J112" s="530"/>
      <c r="K112" s="530"/>
      <c r="L112" s="527"/>
      <c r="M112" s="527"/>
      <c r="N112" s="527"/>
    </row>
    <row r="113" spans="1:14" s="569" customFormat="1" ht="15">
      <c r="A113" s="625" t="s">
        <v>471</v>
      </c>
      <c r="B113" s="549" t="s">
        <v>120</v>
      </c>
      <c r="C113" s="762">
        <v>0</v>
      </c>
      <c r="D113" s="762">
        <v>0</v>
      </c>
      <c r="E113" s="561"/>
      <c r="F113" s="757" t="s">
        <v>2182</v>
      </c>
      <c r="G113" s="757" t="s">
        <v>2182</v>
      </c>
      <c r="H113" s="527"/>
      <c r="I113" s="530"/>
      <c r="J113" s="530"/>
      <c r="K113" s="530"/>
      <c r="L113" s="527"/>
      <c r="M113" s="527"/>
      <c r="N113" s="527"/>
    </row>
    <row r="114" spans="1:14" s="569" customFormat="1" ht="15">
      <c r="A114" s="625" t="s">
        <v>472</v>
      </c>
      <c r="B114" s="549" t="s">
        <v>1469</v>
      </c>
      <c r="C114" s="762">
        <v>51799.45391246</v>
      </c>
      <c r="D114" s="762">
        <v>52250.593143</v>
      </c>
      <c r="E114" s="561"/>
      <c r="F114" s="757" t="s">
        <v>2182</v>
      </c>
      <c r="G114" s="757" t="s">
        <v>2182</v>
      </c>
      <c r="H114" s="527"/>
      <c r="I114" s="530"/>
      <c r="J114" s="530"/>
      <c r="K114" s="530"/>
      <c r="L114" s="527"/>
      <c r="M114" s="527"/>
      <c r="N114" s="527"/>
    </row>
    <row r="115" spans="1:14" s="569" customFormat="1" ht="15">
      <c r="A115" s="625" t="s">
        <v>473</v>
      </c>
      <c r="B115" s="549" t="s">
        <v>1468</v>
      </c>
      <c r="C115" s="762">
        <v>0</v>
      </c>
      <c r="D115" s="762">
        <v>0</v>
      </c>
      <c r="E115" s="561"/>
      <c r="F115" s="757" t="s">
        <v>2182</v>
      </c>
      <c r="G115" s="757" t="s">
        <v>2182</v>
      </c>
      <c r="H115" s="527"/>
      <c r="I115" s="530"/>
      <c r="J115" s="530"/>
      <c r="K115" s="530"/>
      <c r="L115" s="527"/>
      <c r="M115" s="527"/>
      <c r="N115" s="527"/>
    </row>
    <row r="116" spans="1:14" s="569" customFormat="1" ht="15">
      <c r="A116" s="625" t="s">
        <v>474</v>
      </c>
      <c r="B116" s="549" t="s">
        <v>65</v>
      </c>
      <c r="C116" s="762">
        <v>0</v>
      </c>
      <c r="D116" s="762">
        <v>0</v>
      </c>
      <c r="E116" s="561"/>
      <c r="F116" s="757" t="s">
        <v>2182</v>
      </c>
      <c r="G116" s="757" t="s">
        <v>2182</v>
      </c>
      <c r="H116" s="527"/>
      <c r="I116" s="530"/>
      <c r="J116" s="530"/>
      <c r="K116" s="530"/>
      <c r="L116" s="527"/>
      <c r="M116" s="527"/>
      <c r="N116" s="527"/>
    </row>
    <row r="117" spans="1:14" s="569" customFormat="1" ht="15">
      <c r="A117" s="625" t="s">
        <v>475</v>
      </c>
      <c r="B117" s="549" t="s">
        <v>62</v>
      </c>
      <c r="C117" s="762">
        <v>0</v>
      </c>
      <c r="D117" s="762">
        <v>0</v>
      </c>
      <c r="E117" s="549"/>
      <c r="F117" s="757" t="s">
        <v>2182</v>
      </c>
      <c r="G117" s="757" t="s">
        <v>2182</v>
      </c>
      <c r="H117" s="527"/>
      <c r="I117" s="530"/>
      <c r="J117" s="530"/>
      <c r="K117" s="530"/>
      <c r="L117" s="527"/>
      <c r="M117" s="527"/>
      <c r="N117" s="527"/>
    </row>
    <row r="118" spans="1:13" ht="15">
      <c r="A118" s="625" t="s">
        <v>476</v>
      </c>
      <c r="B118" s="549" t="s">
        <v>43</v>
      </c>
      <c r="C118" s="762">
        <v>0</v>
      </c>
      <c r="D118" s="762">
        <v>0</v>
      </c>
      <c r="E118" s="549"/>
      <c r="F118" s="757" t="s">
        <v>2182</v>
      </c>
      <c r="G118" s="757" t="s">
        <v>2182</v>
      </c>
      <c r="H118" s="527"/>
      <c r="L118" s="527"/>
      <c r="M118" s="527"/>
    </row>
    <row r="119" spans="1:13" ht="15">
      <c r="A119" s="625" t="s">
        <v>477</v>
      </c>
      <c r="B119" s="549" t="s">
        <v>1466</v>
      </c>
      <c r="C119" s="762">
        <v>0</v>
      </c>
      <c r="D119" s="762">
        <v>0</v>
      </c>
      <c r="E119" s="549"/>
      <c r="F119" s="757" t="s">
        <v>2182</v>
      </c>
      <c r="G119" s="757" t="s">
        <v>2182</v>
      </c>
      <c r="H119" s="527"/>
      <c r="L119" s="527"/>
      <c r="M119" s="527"/>
    </row>
    <row r="120" spans="1:13" ht="15">
      <c r="A120" s="625" t="s">
        <v>478</v>
      </c>
      <c r="B120" s="549" t="s">
        <v>66</v>
      </c>
      <c r="C120" s="762">
        <v>0</v>
      </c>
      <c r="D120" s="762">
        <v>0</v>
      </c>
      <c r="E120" s="549"/>
      <c r="F120" s="757" t="s">
        <v>2182</v>
      </c>
      <c r="G120" s="757" t="s">
        <v>2182</v>
      </c>
      <c r="H120" s="527"/>
      <c r="L120" s="527"/>
      <c r="M120" s="527"/>
    </row>
    <row r="121" spans="1:13" ht="15">
      <c r="A121" s="625" t="s">
        <v>479</v>
      </c>
      <c r="B121" s="549" t="s">
        <v>2163</v>
      </c>
      <c r="C121" s="762">
        <v>0</v>
      </c>
      <c r="D121" s="762">
        <v>0</v>
      </c>
      <c r="E121" s="549"/>
      <c r="F121" s="757" t="s">
        <v>2182</v>
      </c>
      <c r="G121" s="757" t="s">
        <v>2182</v>
      </c>
      <c r="H121" s="527"/>
      <c r="L121" s="527"/>
      <c r="M121" s="527"/>
    </row>
    <row r="122" spans="1:13" ht="15">
      <c r="A122" s="625" t="s">
        <v>480</v>
      </c>
      <c r="B122" s="549" t="s">
        <v>119</v>
      </c>
      <c r="C122" s="762">
        <v>0</v>
      </c>
      <c r="D122" s="762">
        <v>0</v>
      </c>
      <c r="E122" s="549"/>
      <c r="F122" s="757" t="s">
        <v>2182</v>
      </c>
      <c r="G122" s="757" t="s">
        <v>2182</v>
      </c>
      <c r="H122" s="527"/>
      <c r="L122" s="527"/>
      <c r="M122" s="527"/>
    </row>
    <row r="123" spans="1:13" ht="15">
      <c r="A123" s="625" t="s">
        <v>481</v>
      </c>
      <c r="B123" s="549" t="s">
        <v>1100</v>
      </c>
      <c r="C123" s="762">
        <v>0</v>
      </c>
      <c r="D123" s="762">
        <v>0</v>
      </c>
      <c r="E123" s="549"/>
      <c r="F123" s="757" t="s">
        <v>2182</v>
      </c>
      <c r="G123" s="757" t="s">
        <v>2182</v>
      </c>
      <c r="H123" s="527"/>
      <c r="L123" s="527"/>
      <c r="M123" s="527"/>
    </row>
    <row r="124" spans="1:13" ht="15">
      <c r="A124" s="625" t="s">
        <v>482</v>
      </c>
      <c r="B124" s="549" t="s">
        <v>2164</v>
      </c>
      <c r="C124" s="762">
        <v>0</v>
      </c>
      <c r="D124" s="762">
        <v>0</v>
      </c>
      <c r="E124" s="549"/>
      <c r="F124" s="757" t="s">
        <v>2182</v>
      </c>
      <c r="G124" s="757" t="s">
        <v>2182</v>
      </c>
      <c r="H124" s="527"/>
      <c r="L124" s="527"/>
      <c r="M124" s="527"/>
    </row>
    <row r="125" spans="1:13" ht="15">
      <c r="A125" s="625" t="s">
        <v>483</v>
      </c>
      <c r="B125" s="549" t="s">
        <v>33</v>
      </c>
      <c r="C125" s="762">
        <v>0</v>
      </c>
      <c r="D125" s="762">
        <v>0</v>
      </c>
      <c r="E125" s="549"/>
      <c r="F125" s="757" t="s">
        <v>2182</v>
      </c>
      <c r="G125" s="757" t="s">
        <v>2182</v>
      </c>
      <c r="H125" s="527"/>
      <c r="L125" s="527"/>
      <c r="M125" s="527"/>
    </row>
    <row r="126" spans="1:13" ht="15">
      <c r="A126" s="625" t="s">
        <v>484</v>
      </c>
      <c r="B126" s="549" t="s">
        <v>63</v>
      </c>
      <c r="C126" s="762">
        <v>0</v>
      </c>
      <c r="D126" s="762">
        <v>0</v>
      </c>
      <c r="E126" s="549"/>
      <c r="F126" s="757" t="s">
        <v>2182</v>
      </c>
      <c r="G126" s="757" t="s">
        <v>2182</v>
      </c>
      <c r="H126" s="527"/>
      <c r="L126" s="527"/>
      <c r="M126" s="527"/>
    </row>
    <row r="127" spans="1:13" ht="15">
      <c r="A127" s="625" t="s">
        <v>485</v>
      </c>
      <c r="B127" s="549" t="s">
        <v>1467</v>
      </c>
      <c r="C127" s="762">
        <v>0</v>
      </c>
      <c r="D127" s="762">
        <v>0</v>
      </c>
      <c r="E127" s="549"/>
      <c r="F127" s="756"/>
      <c r="G127" s="756"/>
      <c r="H127" s="527"/>
      <c r="L127" s="527"/>
      <c r="M127" s="527"/>
    </row>
    <row r="128" spans="1:13" ht="15" outlineLevel="1">
      <c r="A128" s="625" t="s">
        <v>486</v>
      </c>
      <c r="B128" s="549" t="s">
        <v>2</v>
      </c>
      <c r="C128" s="762">
        <v>0</v>
      </c>
      <c r="D128" s="762">
        <v>0</v>
      </c>
      <c r="E128" s="549"/>
      <c r="F128" s="561"/>
      <c r="G128" s="561"/>
      <c r="H128" s="527"/>
      <c r="L128" s="527"/>
      <c r="M128" s="527"/>
    </row>
    <row r="129" spans="1:13" ht="15" outlineLevel="1">
      <c r="A129" s="625" t="s">
        <v>487</v>
      </c>
      <c r="B129" s="630" t="s">
        <v>1</v>
      </c>
      <c r="C129" s="769">
        <v>51799.45391246</v>
      </c>
      <c r="D129" s="769">
        <v>52250.593143</v>
      </c>
      <c r="E129" s="622"/>
      <c r="F129" s="48">
        <v>0</v>
      </c>
      <c r="G129" s="48">
        <v>0</v>
      </c>
      <c r="H129" s="527"/>
      <c r="L129" s="527"/>
      <c r="M129" s="527"/>
    </row>
    <row r="130" spans="1:13" ht="15" outlineLevel="1">
      <c r="A130" s="625" t="s">
        <v>488</v>
      </c>
      <c r="B130" s="630"/>
      <c r="E130" s="549"/>
      <c r="F130" s="561"/>
      <c r="G130" s="561"/>
      <c r="H130" s="527"/>
      <c r="L130" s="527"/>
      <c r="M130" s="527"/>
    </row>
    <row r="131" spans="1:13" ht="15" outlineLevel="1">
      <c r="A131" s="625" t="s">
        <v>489</v>
      </c>
      <c r="B131" s="630"/>
      <c r="E131" s="549"/>
      <c r="F131" s="561"/>
      <c r="G131" s="561"/>
      <c r="H131" s="527"/>
      <c r="L131" s="527"/>
      <c r="M131" s="527"/>
    </row>
    <row r="132" spans="1:13" ht="15" outlineLevel="1">
      <c r="A132" s="625" t="s">
        <v>490</v>
      </c>
      <c r="B132" s="630"/>
      <c r="E132" s="549"/>
      <c r="F132" s="561"/>
      <c r="G132" s="561"/>
      <c r="H132" s="527"/>
      <c r="L132" s="527"/>
      <c r="M132" s="527"/>
    </row>
    <row r="133" spans="1:13" ht="15" outlineLevel="1">
      <c r="A133" s="625" t="s">
        <v>491</v>
      </c>
      <c r="B133" s="630"/>
      <c r="E133" s="549"/>
      <c r="F133" s="561"/>
      <c r="G133" s="561"/>
      <c r="H133" s="527"/>
      <c r="L133" s="527"/>
      <c r="M133" s="527"/>
    </row>
    <row r="134" spans="1:13" ht="15" outlineLevel="1">
      <c r="A134" s="625" t="s">
        <v>492</v>
      </c>
      <c r="B134" s="630"/>
      <c r="E134" s="549"/>
      <c r="F134" s="561"/>
      <c r="G134" s="561"/>
      <c r="H134" s="527"/>
      <c r="L134" s="527"/>
      <c r="M134" s="527"/>
    </row>
    <row r="135" spans="1:13" ht="15" outlineLevel="1">
      <c r="A135" s="625" t="s">
        <v>493</v>
      </c>
      <c r="B135" s="630"/>
      <c r="E135" s="549"/>
      <c r="F135" s="561"/>
      <c r="G135" s="561"/>
      <c r="H135" s="527"/>
      <c r="L135" s="527"/>
      <c r="M135" s="527"/>
    </row>
    <row r="136" spans="1:13" ht="15" outlineLevel="1">
      <c r="A136" s="625" t="s">
        <v>494</v>
      </c>
      <c r="B136" s="630"/>
      <c r="C136" s="528"/>
      <c r="D136" s="528"/>
      <c r="E136" s="528"/>
      <c r="F136" s="561"/>
      <c r="G136" s="561"/>
      <c r="H136" s="527"/>
      <c r="I136" s="625"/>
      <c r="J136" s="625"/>
      <c r="K136" s="625"/>
      <c r="L136" s="527"/>
      <c r="M136" s="527"/>
    </row>
    <row r="137" spans="1:13" ht="15" customHeight="1">
      <c r="A137" s="552"/>
      <c r="B137" s="553" t="s">
        <v>717</v>
      </c>
      <c r="C137" s="555" t="s">
        <v>69</v>
      </c>
      <c r="D137" s="555" t="s">
        <v>70</v>
      </c>
      <c r="E137" s="554"/>
      <c r="F137" s="555" t="s">
        <v>71</v>
      </c>
      <c r="G137" s="555" t="s">
        <v>72</v>
      </c>
      <c r="H137" s="527"/>
      <c r="I137" s="625"/>
      <c r="J137" s="625"/>
      <c r="K137" s="625"/>
      <c r="L137" s="527"/>
      <c r="M137" s="527"/>
    </row>
    <row r="138" spans="1:14" s="569" customFormat="1" ht="15">
      <c r="A138" s="625" t="s">
        <v>495</v>
      </c>
      <c r="B138" s="549" t="s">
        <v>1470</v>
      </c>
      <c r="C138" s="754">
        <v>0</v>
      </c>
      <c r="D138" s="625" t="s">
        <v>159</v>
      </c>
      <c r="E138" s="561"/>
      <c r="F138" s="757">
        <v>0</v>
      </c>
      <c r="G138" s="561" t="s">
        <v>159</v>
      </c>
      <c r="H138" s="527"/>
      <c r="I138" s="625"/>
      <c r="J138" s="625"/>
      <c r="K138" s="625"/>
      <c r="L138" s="527"/>
      <c r="M138" s="527"/>
      <c r="N138" s="527"/>
    </row>
    <row r="139" spans="1:14" s="569" customFormat="1" ht="15">
      <c r="A139" s="625" t="s">
        <v>496</v>
      </c>
      <c r="B139" s="549" t="s">
        <v>120</v>
      </c>
      <c r="C139" s="754">
        <v>0</v>
      </c>
      <c r="D139" s="530" t="s">
        <v>159</v>
      </c>
      <c r="E139" s="549"/>
      <c r="F139" s="757">
        <v>0</v>
      </c>
      <c r="G139" s="561" t="s">
        <v>159</v>
      </c>
      <c r="H139" s="527"/>
      <c r="I139" s="625"/>
      <c r="J139" s="625"/>
      <c r="K139" s="625"/>
      <c r="L139" s="527"/>
      <c r="M139" s="527"/>
      <c r="N139" s="527"/>
    </row>
    <row r="140" spans="1:14" s="569" customFormat="1" ht="15">
      <c r="A140" s="625" t="s">
        <v>497</v>
      </c>
      <c r="B140" s="549" t="s">
        <v>1469</v>
      </c>
      <c r="C140" s="754">
        <v>3450</v>
      </c>
      <c r="D140" s="530" t="s">
        <v>159</v>
      </c>
      <c r="E140" s="561"/>
      <c r="F140" s="757">
        <v>0.12130801687763713</v>
      </c>
      <c r="G140" s="561" t="s">
        <v>159</v>
      </c>
      <c r="H140" s="527"/>
      <c r="I140" s="625"/>
      <c r="J140" s="625"/>
      <c r="K140" s="625"/>
      <c r="L140" s="527"/>
      <c r="M140" s="527"/>
      <c r="N140" s="527"/>
    </row>
    <row r="141" spans="1:14" s="569" customFormat="1" ht="15">
      <c r="A141" s="625" t="s">
        <v>498</v>
      </c>
      <c r="B141" s="549" t="s">
        <v>1468</v>
      </c>
      <c r="C141" s="754">
        <v>500</v>
      </c>
      <c r="D141" s="530" t="s">
        <v>159</v>
      </c>
      <c r="E141" s="561"/>
      <c r="F141" s="757">
        <v>0.017580872011251757</v>
      </c>
      <c r="G141" s="561" t="s">
        <v>159</v>
      </c>
      <c r="H141" s="527"/>
      <c r="I141" s="625"/>
      <c r="J141" s="625"/>
      <c r="K141" s="625"/>
      <c r="L141" s="527"/>
      <c r="M141" s="527"/>
      <c r="N141" s="527"/>
    </row>
    <row r="142" spans="1:14" s="569" customFormat="1" ht="15">
      <c r="A142" s="625" t="s">
        <v>499</v>
      </c>
      <c r="B142" s="549" t="s">
        <v>65</v>
      </c>
      <c r="C142" s="754">
        <v>0</v>
      </c>
      <c r="D142" s="530" t="s">
        <v>159</v>
      </c>
      <c r="E142" s="549"/>
      <c r="F142" s="757">
        <v>0</v>
      </c>
      <c r="G142" s="561" t="s">
        <v>159</v>
      </c>
      <c r="H142" s="527"/>
      <c r="I142" s="625"/>
      <c r="J142" s="625"/>
      <c r="K142" s="625"/>
      <c r="L142" s="527"/>
      <c r="M142" s="527"/>
      <c r="N142" s="527"/>
    </row>
    <row r="143" spans="1:14" s="569" customFormat="1" ht="15">
      <c r="A143" s="625" t="s">
        <v>500</v>
      </c>
      <c r="B143" s="549" t="s">
        <v>62</v>
      </c>
      <c r="C143" s="754">
        <v>0</v>
      </c>
      <c r="D143" s="530" t="s">
        <v>159</v>
      </c>
      <c r="E143" s="549"/>
      <c r="F143" s="757">
        <v>0</v>
      </c>
      <c r="G143" s="561" t="s">
        <v>159</v>
      </c>
      <c r="H143" s="527"/>
      <c r="I143" s="625"/>
      <c r="J143" s="625"/>
      <c r="K143" s="625"/>
      <c r="L143" s="527"/>
      <c r="M143" s="527"/>
      <c r="N143" s="527"/>
    </row>
    <row r="144" spans="1:13" ht="15">
      <c r="A144" s="625" t="s">
        <v>501</v>
      </c>
      <c r="B144" s="549" t="s">
        <v>43</v>
      </c>
      <c r="C144" s="754">
        <v>12790</v>
      </c>
      <c r="D144" s="530" t="s">
        <v>159</v>
      </c>
      <c r="E144" s="549"/>
      <c r="F144" s="757">
        <v>0.44971870604782</v>
      </c>
      <c r="G144" s="561" t="s">
        <v>159</v>
      </c>
      <c r="H144" s="527"/>
      <c r="I144" s="625"/>
      <c r="J144" s="625"/>
      <c r="K144" s="625"/>
      <c r="L144" s="527"/>
      <c r="M144" s="527"/>
    </row>
    <row r="145" spans="1:13" ht="15">
      <c r="A145" s="625" t="s">
        <v>502</v>
      </c>
      <c r="B145" s="549" t="s">
        <v>1466</v>
      </c>
      <c r="C145" s="754">
        <v>3000</v>
      </c>
      <c r="D145" s="530" t="s">
        <v>159</v>
      </c>
      <c r="E145" s="561"/>
      <c r="F145" s="757">
        <v>0.10548523206751055</v>
      </c>
      <c r="G145" s="561" t="s">
        <v>159</v>
      </c>
      <c r="H145" s="527"/>
      <c r="I145" s="625"/>
      <c r="J145" s="625"/>
      <c r="K145" s="625"/>
      <c r="L145" s="527"/>
      <c r="M145" s="527"/>
    </row>
    <row r="146" spans="1:13" ht="15">
      <c r="A146" s="625" t="s">
        <v>503</v>
      </c>
      <c r="B146" s="549" t="s">
        <v>66</v>
      </c>
      <c r="C146" s="754">
        <v>0</v>
      </c>
      <c r="D146" s="530" t="s">
        <v>159</v>
      </c>
      <c r="E146" s="549"/>
      <c r="F146" s="757">
        <v>0</v>
      </c>
      <c r="G146" s="561" t="s">
        <v>159</v>
      </c>
      <c r="H146" s="527"/>
      <c r="I146" s="625"/>
      <c r="J146" s="625"/>
      <c r="K146" s="625"/>
      <c r="L146" s="527"/>
      <c r="M146" s="527"/>
    </row>
    <row r="147" spans="1:14" ht="15">
      <c r="A147" s="625" t="s">
        <v>504</v>
      </c>
      <c r="B147" s="625" t="s">
        <v>2163</v>
      </c>
      <c r="C147" s="754">
        <v>0</v>
      </c>
      <c r="D147" s="625" t="s">
        <v>159</v>
      </c>
      <c r="E147" s="549"/>
      <c r="F147" s="757">
        <v>0</v>
      </c>
      <c r="G147" s="561" t="s">
        <v>159</v>
      </c>
      <c r="H147" s="527"/>
      <c r="I147" s="625"/>
      <c r="J147" s="625"/>
      <c r="K147" s="625"/>
      <c r="L147" s="527"/>
      <c r="M147" s="527"/>
      <c r="N147" s="528"/>
    </row>
    <row r="148" spans="1:14" ht="15">
      <c r="A148" s="625" t="s">
        <v>505</v>
      </c>
      <c r="B148" s="549" t="s">
        <v>119</v>
      </c>
      <c r="C148" s="754">
        <v>0</v>
      </c>
      <c r="D148" s="530" t="s">
        <v>159</v>
      </c>
      <c r="E148" s="549"/>
      <c r="F148" s="757">
        <v>0</v>
      </c>
      <c r="G148" s="561" t="s">
        <v>159</v>
      </c>
      <c r="H148" s="527"/>
      <c r="I148" s="625"/>
      <c r="J148" s="625"/>
      <c r="K148" s="625"/>
      <c r="L148" s="527"/>
      <c r="M148" s="527"/>
      <c r="N148" s="528"/>
    </row>
    <row r="149" spans="1:14" ht="15">
      <c r="A149" s="625" t="s">
        <v>506</v>
      </c>
      <c r="B149" s="549" t="s">
        <v>1100</v>
      </c>
      <c r="C149" s="754">
        <v>0</v>
      </c>
      <c r="D149" s="530" t="s">
        <v>159</v>
      </c>
      <c r="E149" s="549"/>
      <c r="F149" s="757">
        <v>0</v>
      </c>
      <c r="G149" s="561" t="s">
        <v>159</v>
      </c>
      <c r="H149" s="527"/>
      <c r="I149" s="625"/>
      <c r="J149" s="625"/>
      <c r="K149" s="625"/>
      <c r="L149" s="527"/>
      <c r="M149" s="527"/>
      <c r="N149" s="528"/>
    </row>
    <row r="150" spans="1:14" ht="15">
      <c r="A150" s="625" t="s">
        <v>507</v>
      </c>
      <c r="B150" s="625" t="s">
        <v>2164</v>
      </c>
      <c r="C150" s="754">
        <v>0</v>
      </c>
      <c r="D150" s="625" t="s">
        <v>159</v>
      </c>
      <c r="E150" s="549"/>
      <c r="F150" s="757">
        <v>0</v>
      </c>
      <c r="G150" s="561" t="s">
        <v>159</v>
      </c>
      <c r="H150" s="527"/>
      <c r="I150" s="625"/>
      <c r="J150" s="625"/>
      <c r="K150" s="625"/>
      <c r="L150" s="527"/>
      <c r="M150" s="527"/>
      <c r="N150" s="528"/>
    </row>
    <row r="151" spans="1:14" ht="15">
      <c r="A151" s="625" t="s">
        <v>508</v>
      </c>
      <c r="B151" s="549" t="s">
        <v>33</v>
      </c>
      <c r="C151" s="754">
        <v>0</v>
      </c>
      <c r="D151" s="530" t="s">
        <v>159</v>
      </c>
      <c r="E151" s="549"/>
      <c r="F151" s="757">
        <v>0</v>
      </c>
      <c r="G151" s="561" t="s">
        <v>159</v>
      </c>
      <c r="H151" s="527"/>
      <c r="I151" s="625"/>
      <c r="J151" s="625"/>
      <c r="K151" s="625"/>
      <c r="L151" s="527"/>
      <c r="M151" s="527"/>
      <c r="N151" s="528"/>
    </row>
    <row r="152" spans="1:14" ht="15">
      <c r="A152" s="625" t="s">
        <v>509</v>
      </c>
      <c r="B152" s="549" t="s">
        <v>63</v>
      </c>
      <c r="C152" s="754">
        <v>0</v>
      </c>
      <c r="D152" s="530" t="s">
        <v>159</v>
      </c>
      <c r="E152" s="549"/>
      <c r="F152" s="757">
        <v>0</v>
      </c>
      <c r="G152" s="561" t="s">
        <v>159</v>
      </c>
      <c r="H152" s="527"/>
      <c r="I152" s="625"/>
      <c r="J152" s="625"/>
      <c r="K152" s="625"/>
      <c r="L152" s="527"/>
      <c r="M152" s="527"/>
      <c r="N152" s="528"/>
    </row>
    <row r="153" spans="1:14" ht="15">
      <c r="A153" s="625" t="s">
        <v>510</v>
      </c>
      <c r="B153" s="549" t="s">
        <v>1467</v>
      </c>
      <c r="C153" s="754">
        <v>8700</v>
      </c>
      <c r="D153" s="530" t="s">
        <v>159</v>
      </c>
      <c r="E153" s="561"/>
      <c r="F153" s="757">
        <v>0.3059071729957806</v>
      </c>
      <c r="G153" s="561" t="s">
        <v>159</v>
      </c>
      <c r="H153" s="527"/>
      <c r="I153" s="625"/>
      <c r="L153" s="527"/>
      <c r="M153" s="527"/>
      <c r="N153" s="528"/>
    </row>
    <row r="154" spans="1:14" ht="15" outlineLevel="1">
      <c r="A154" s="625" t="s">
        <v>511</v>
      </c>
      <c r="B154" s="549" t="s">
        <v>2</v>
      </c>
      <c r="C154" s="754">
        <v>0</v>
      </c>
      <c r="D154" s="530" t="s">
        <v>159</v>
      </c>
      <c r="E154" s="549"/>
      <c r="F154" s="757">
        <v>0</v>
      </c>
      <c r="G154" s="561" t="s">
        <v>159</v>
      </c>
      <c r="H154" s="527"/>
      <c r="L154" s="527"/>
      <c r="M154" s="527"/>
      <c r="N154" s="528"/>
    </row>
    <row r="155" spans="1:14" ht="15" outlineLevel="1">
      <c r="A155" s="625" t="s">
        <v>512</v>
      </c>
      <c r="B155" s="567" t="s">
        <v>1</v>
      </c>
      <c r="C155" s="754">
        <v>28440</v>
      </c>
      <c r="D155" s="530" t="s">
        <v>159</v>
      </c>
      <c r="E155" s="549"/>
      <c r="F155" s="756">
        <v>1</v>
      </c>
      <c r="G155" s="561" t="s">
        <v>159</v>
      </c>
      <c r="H155" s="527"/>
      <c r="L155" s="527"/>
      <c r="M155" s="527"/>
      <c r="N155" s="528"/>
    </row>
    <row r="156" spans="1:14" ht="15" outlineLevel="1">
      <c r="A156" s="625" t="s">
        <v>513</v>
      </c>
      <c r="B156" s="630"/>
      <c r="E156" s="549"/>
      <c r="F156" s="561"/>
      <c r="G156" s="561"/>
      <c r="H156" s="527"/>
      <c r="L156" s="527"/>
      <c r="M156" s="527"/>
      <c r="N156" s="528"/>
    </row>
    <row r="157" spans="1:14" ht="15" outlineLevel="1">
      <c r="A157" s="625" t="s">
        <v>514</v>
      </c>
      <c r="B157" s="630"/>
      <c r="E157" s="549"/>
      <c r="F157" s="561"/>
      <c r="G157" s="561"/>
      <c r="H157" s="527"/>
      <c r="L157" s="527"/>
      <c r="M157" s="527"/>
      <c r="N157" s="528"/>
    </row>
    <row r="158" spans="1:14" ht="15" outlineLevel="1">
      <c r="A158" s="625" t="s">
        <v>515</v>
      </c>
      <c r="B158" s="630"/>
      <c r="C158" s="754"/>
      <c r="E158" s="549"/>
      <c r="F158" s="561"/>
      <c r="G158" s="561"/>
      <c r="H158" s="527"/>
      <c r="L158" s="527"/>
      <c r="M158" s="527"/>
      <c r="N158" s="528"/>
    </row>
    <row r="159" spans="1:14" ht="15" outlineLevel="1">
      <c r="A159" s="625" t="s">
        <v>516</v>
      </c>
      <c r="B159" s="630"/>
      <c r="C159" s="762"/>
      <c r="E159" s="549"/>
      <c r="F159" s="561"/>
      <c r="G159" s="561"/>
      <c r="H159" s="527"/>
      <c r="L159" s="527"/>
      <c r="M159" s="527"/>
      <c r="N159" s="528"/>
    </row>
    <row r="160" spans="1:14" ht="15" outlineLevel="1">
      <c r="A160" s="625" t="s">
        <v>517</v>
      </c>
      <c r="B160" s="630"/>
      <c r="E160" s="549"/>
      <c r="F160" s="561"/>
      <c r="G160" s="561"/>
      <c r="H160" s="527"/>
      <c r="L160" s="527"/>
      <c r="M160" s="527"/>
      <c r="N160" s="528"/>
    </row>
    <row r="161" spans="1:14" ht="15" outlineLevel="1">
      <c r="A161" s="625" t="s">
        <v>518</v>
      </c>
      <c r="B161" s="630"/>
      <c r="E161" s="549"/>
      <c r="F161" s="561"/>
      <c r="G161" s="561"/>
      <c r="H161" s="527"/>
      <c r="L161" s="527"/>
      <c r="M161" s="527"/>
      <c r="N161" s="528"/>
    </row>
    <row r="162" spans="1:14" ht="15" outlineLevel="1">
      <c r="A162" s="625" t="s">
        <v>519</v>
      </c>
      <c r="B162" s="630"/>
      <c r="C162" s="528"/>
      <c r="D162" s="528"/>
      <c r="E162" s="528"/>
      <c r="F162" s="561"/>
      <c r="G162" s="561"/>
      <c r="H162" s="527"/>
      <c r="L162" s="527"/>
      <c r="M162" s="527"/>
      <c r="N162" s="528"/>
    </row>
    <row r="163" spans="1:14" ht="15" customHeight="1">
      <c r="A163" s="552"/>
      <c r="B163" s="553" t="s">
        <v>718</v>
      </c>
      <c r="C163" s="570" t="s">
        <v>69</v>
      </c>
      <c r="D163" s="570" t="s">
        <v>70</v>
      </c>
      <c r="E163" s="554"/>
      <c r="F163" s="570" t="s">
        <v>71</v>
      </c>
      <c r="G163" s="570" t="s">
        <v>72</v>
      </c>
      <c r="H163" s="527"/>
      <c r="L163" s="527"/>
      <c r="M163" s="527"/>
      <c r="N163" s="528"/>
    </row>
    <row r="164" spans="1:14" ht="15">
      <c r="A164" s="625" t="s">
        <v>520</v>
      </c>
      <c r="B164" s="527" t="s">
        <v>16</v>
      </c>
      <c r="C164" s="754">
        <v>32209.14995</v>
      </c>
      <c r="D164" s="530" t="s">
        <v>159</v>
      </c>
      <c r="E164" s="571"/>
      <c r="F164" s="763">
        <v>0.8222818474414793</v>
      </c>
      <c r="G164" s="530" t="s">
        <v>159</v>
      </c>
      <c r="H164" s="527"/>
      <c r="L164" s="527"/>
      <c r="M164" s="527"/>
      <c r="N164" s="528"/>
    </row>
    <row r="165" spans="1:14" ht="15">
      <c r="A165" s="625" t="s">
        <v>521</v>
      </c>
      <c r="B165" s="527" t="s">
        <v>17</v>
      </c>
      <c r="C165" s="754">
        <v>6961.3</v>
      </c>
      <c r="D165" s="530" t="s">
        <v>159</v>
      </c>
      <c r="E165" s="571"/>
      <c r="F165" s="763">
        <v>0.17771815255852072</v>
      </c>
      <c r="G165" s="530" t="s">
        <v>159</v>
      </c>
      <c r="H165" s="527"/>
      <c r="L165" s="527"/>
      <c r="M165" s="527"/>
      <c r="N165" s="528"/>
    </row>
    <row r="166" spans="1:14" ht="15">
      <c r="A166" s="625" t="s">
        <v>522</v>
      </c>
      <c r="B166" s="527" t="s">
        <v>2</v>
      </c>
      <c r="C166" s="754">
        <v>0</v>
      </c>
      <c r="D166" s="530" t="s">
        <v>159</v>
      </c>
      <c r="E166" s="571"/>
      <c r="F166" s="763">
        <v>0</v>
      </c>
      <c r="G166" s="530" t="s">
        <v>159</v>
      </c>
      <c r="H166" s="527"/>
      <c r="L166" s="527"/>
      <c r="M166" s="527"/>
      <c r="N166" s="528"/>
    </row>
    <row r="167" spans="1:14" ht="15">
      <c r="A167" s="625" t="s">
        <v>523</v>
      </c>
      <c r="B167" s="572" t="s">
        <v>1</v>
      </c>
      <c r="C167" s="754">
        <v>39170.44995</v>
      </c>
      <c r="D167" s="530" t="s">
        <v>159</v>
      </c>
      <c r="E167" s="571"/>
      <c r="F167" s="763">
        <v>1</v>
      </c>
      <c r="G167" s="530" t="s">
        <v>159</v>
      </c>
      <c r="H167" s="527"/>
      <c r="L167" s="527"/>
      <c r="M167" s="527"/>
      <c r="N167" s="528"/>
    </row>
    <row r="168" spans="1:14" ht="15" outlineLevel="1">
      <c r="A168" s="625" t="s">
        <v>524</v>
      </c>
      <c r="B168" s="572"/>
      <c r="C168" s="527"/>
      <c r="E168" s="571"/>
      <c r="F168" s="571"/>
      <c r="G168" s="566"/>
      <c r="H168" s="527"/>
      <c r="L168" s="527"/>
      <c r="M168" s="527"/>
      <c r="N168" s="528"/>
    </row>
    <row r="169" spans="1:14" ht="15" outlineLevel="1">
      <c r="A169" s="625" t="s">
        <v>525</v>
      </c>
      <c r="B169" s="572"/>
      <c r="C169" s="527"/>
      <c r="E169" s="571"/>
      <c r="F169" s="571"/>
      <c r="G169" s="566"/>
      <c r="H169" s="527"/>
      <c r="L169" s="527"/>
      <c r="M169" s="527"/>
      <c r="N169" s="528"/>
    </row>
    <row r="170" spans="1:14" ht="15" outlineLevel="1">
      <c r="A170" s="625" t="s">
        <v>526</v>
      </c>
      <c r="B170" s="572"/>
      <c r="C170" s="527"/>
      <c r="D170" s="527"/>
      <c r="E170" s="571"/>
      <c r="F170" s="571"/>
      <c r="G170" s="566"/>
      <c r="H170" s="527"/>
      <c r="L170" s="527"/>
      <c r="M170" s="527"/>
      <c r="N170" s="528"/>
    </row>
    <row r="171" spans="1:14" ht="15" outlineLevel="1">
      <c r="A171" s="625" t="s">
        <v>527</v>
      </c>
      <c r="B171" s="572"/>
      <c r="C171" s="527"/>
      <c r="D171" s="527"/>
      <c r="E171" s="571"/>
      <c r="F171" s="571"/>
      <c r="G171" s="566"/>
      <c r="H171" s="527"/>
      <c r="L171" s="527"/>
      <c r="M171" s="527"/>
      <c r="N171" s="528"/>
    </row>
    <row r="172" spans="1:14" ht="15" outlineLevel="1">
      <c r="A172" s="625" t="s">
        <v>528</v>
      </c>
      <c r="B172" s="572"/>
      <c r="C172" s="527"/>
      <c r="D172" s="527"/>
      <c r="E172" s="571"/>
      <c r="F172" s="571"/>
      <c r="G172" s="566"/>
      <c r="H172" s="527"/>
      <c r="L172" s="527"/>
      <c r="M172" s="527"/>
      <c r="N172" s="528"/>
    </row>
    <row r="173" spans="1:14" ht="15" customHeight="1">
      <c r="A173" s="552"/>
      <c r="B173" s="553" t="s">
        <v>719</v>
      </c>
      <c r="C173" s="552" t="s">
        <v>68</v>
      </c>
      <c r="D173" s="552"/>
      <c r="E173" s="554"/>
      <c r="F173" s="555" t="s">
        <v>131</v>
      </c>
      <c r="G173" s="555"/>
      <c r="H173" s="527"/>
      <c r="L173" s="527"/>
      <c r="M173" s="527"/>
      <c r="N173" s="528"/>
    </row>
    <row r="174" spans="1:14" ht="15" customHeight="1">
      <c r="A174" s="625" t="s">
        <v>529</v>
      </c>
      <c r="B174" s="549" t="s">
        <v>219</v>
      </c>
      <c r="C174" s="754">
        <v>0</v>
      </c>
      <c r="D174" s="545"/>
      <c r="E174" s="536"/>
      <c r="F174" s="561"/>
      <c r="G174" s="561"/>
      <c r="H174" s="527"/>
      <c r="L174" s="527"/>
      <c r="M174" s="527"/>
      <c r="N174" s="528"/>
    </row>
    <row r="175" spans="1:14" ht="30">
      <c r="A175" s="625" t="s">
        <v>530</v>
      </c>
      <c r="B175" s="549" t="s">
        <v>1554</v>
      </c>
      <c r="C175" s="754">
        <v>0</v>
      </c>
      <c r="E175" s="563"/>
      <c r="F175" s="561"/>
      <c r="G175" s="561"/>
      <c r="H175" s="527"/>
      <c r="L175" s="527"/>
      <c r="M175" s="527"/>
      <c r="N175" s="528"/>
    </row>
    <row r="176" spans="1:14" ht="15">
      <c r="A176" s="625" t="s">
        <v>531</v>
      </c>
      <c r="B176" s="549" t="s">
        <v>169</v>
      </c>
      <c r="C176" s="754">
        <v>0</v>
      </c>
      <c r="E176" s="563"/>
      <c r="F176" s="561"/>
      <c r="G176" s="561"/>
      <c r="H176" s="527"/>
      <c r="L176" s="527"/>
      <c r="M176" s="527"/>
      <c r="N176" s="528"/>
    </row>
    <row r="177" spans="1:14" ht="15">
      <c r="A177" s="625" t="s">
        <v>532</v>
      </c>
      <c r="B177" s="549" t="s">
        <v>117</v>
      </c>
      <c r="C177" s="754">
        <v>0</v>
      </c>
      <c r="E177" s="563"/>
      <c r="F177" s="561"/>
      <c r="G177" s="561"/>
      <c r="H177" s="527"/>
      <c r="L177" s="527"/>
      <c r="M177" s="527"/>
      <c r="N177" s="528"/>
    </row>
    <row r="178" spans="1:14" ht="15">
      <c r="A178" s="625" t="s">
        <v>533</v>
      </c>
      <c r="B178" s="549" t="s">
        <v>2</v>
      </c>
      <c r="C178" s="754">
        <v>0</v>
      </c>
      <c r="E178" s="563"/>
      <c r="F178" s="561"/>
      <c r="G178" s="561"/>
      <c r="H178" s="527"/>
      <c r="L178" s="527"/>
      <c r="M178" s="527"/>
      <c r="N178" s="528"/>
    </row>
    <row r="179" spans="1:14" ht="15">
      <c r="A179" s="625" t="s">
        <v>534</v>
      </c>
      <c r="B179" s="567" t="s">
        <v>1</v>
      </c>
      <c r="C179" s="754">
        <v>0</v>
      </c>
      <c r="E179" s="563"/>
      <c r="F179" s="758">
        <v>0</v>
      </c>
      <c r="G179" s="561"/>
      <c r="H179" s="527"/>
      <c r="L179" s="527"/>
      <c r="M179" s="527"/>
      <c r="N179" s="528"/>
    </row>
    <row r="180" spans="1:14" ht="15" outlineLevel="1">
      <c r="A180" s="625" t="s">
        <v>535</v>
      </c>
      <c r="B180" s="573"/>
      <c r="E180" s="563"/>
      <c r="F180" s="561" t="s">
        <v>2182</v>
      </c>
      <c r="G180" s="561"/>
      <c r="H180" s="527"/>
      <c r="L180" s="527"/>
      <c r="M180" s="527"/>
      <c r="N180" s="528"/>
    </row>
    <row r="181" spans="1:6" s="573" customFormat="1" ht="15" outlineLevel="1">
      <c r="A181" s="625" t="s">
        <v>536</v>
      </c>
      <c r="F181" s="561" t="s">
        <v>2182</v>
      </c>
    </row>
    <row r="182" spans="1:14" ht="15" outlineLevel="1">
      <c r="A182" s="625" t="s">
        <v>537</v>
      </c>
      <c r="B182" s="573"/>
      <c r="E182" s="563"/>
      <c r="F182" s="561" t="s">
        <v>2182</v>
      </c>
      <c r="G182" s="561"/>
      <c r="H182" s="527"/>
      <c r="L182" s="527"/>
      <c r="M182" s="527"/>
      <c r="N182" s="528"/>
    </row>
    <row r="183" spans="1:14" ht="15" outlineLevel="1">
      <c r="A183" s="625" t="s">
        <v>538</v>
      </c>
      <c r="B183" s="573"/>
      <c r="E183" s="563"/>
      <c r="F183" s="561" t="s">
        <v>2182</v>
      </c>
      <c r="G183" s="561"/>
      <c r="H183" s="527"/>
      <c r="L183" s="527"/>
      <c r="M183" s="527"/>
      <c r="N183" s="528"/>
    </row>
    <row r="184" spans="1:6" s="573" customFormat="1" ht="15" outlineLevel="1">
      <c r="A184" s="625" t="s">
        <v>539</v>
      </c>
      <c r="F184" s="561" t="s">
        <v>2182</v>
      </c>
    </row>
    <row r="185" spans="1:14" ht="15" outlineLevel="1">
      <c r="A185" s="625" t="s">
        <v>540</v>
      </c>
      <c r="B185" s="573"/>
      <c r="E185" s="563"/>
      <c r="F185" s="561" t="s">
        <v>2182</v>
      </c>
      <c r="G185" s="561"/>
      <c r="H185" s="527"/>
      <c r="L185" s="527"/>
      <c r="M185" s="527"/>
      <c r="N185" s="528"/>
    </row>
    <row r="186" spans="1:14" ht="15" outlineLevel="1">
      <c r="A186" s="625" t="s">
        <v>541</v>
      </c>
      <c r="B186" s="573"/>
      <c r="E186" s="563"/>
      <c r="F186" s="561" t="s">
        <v>2182</v>
      </c>
      <c r="G186" s="561"/>
      <c r="H186" s="527"/>
      <c r="L186" s="527"/>
      <c r="M186" s="527"/>
      <c r="N186" s="528"/>
    </row>
    <row r="187" spans="1:14" ht="15" outlineLevel="1">
      <c r="A187" s="625" t="s">
        <v>542</v>
      </c>
      <c r="B187" s="573"/>
      <c r="E187" s="563"/>
      <c r="F187" s="561" t="s">
        <v>2182</v>
      </c>
      <c r="G187" s="561"/>
      <c r="H187" s="527"/>
      <c r="L187" s="527"/>
      <c r="M187" s="527"/>
      <c r="N187" s="528"/>
    </row>
    <row r="188" spans="1:14" ht="15" outlineLevel="1">
      <c r="A188" s="625" t="s">
        <v>543</v>
      </c>
      <c r="B188" s="573"/>
      <c r="E188" s="563"/>
      <c r="F188" s="561"/>
      <c r="G188" s="561"/>
      <c r="H188" s="527"/>
      <c r="L188" s="527"/>
      <c r="M188" s="527"/>
      <c r="N188" s="528"/>
    </row>
    <row r="189" spans="1:14" ht="15" outlineLevel="1">
      <c r="A189" s="625" t="s">
        <v>544</v>
      </c>
      <c r="B189" s="573"/>
      <c r="E189" s="563"/>
      <c r="F189" s="561"/>
      <c r="G189" s="561"/>
      <c r="H189" s="527"/>
      <c r="L189" s="527"/>
      <c r="M189" s="527"/>
      <c r="N189" s="528"/>
    </row>
    <row r="190" spans="1:14" ht="15" outlineLevel="1">
      <c r="A190" s="625" t="s">
        <v>545</v>
      </c>
      <c r="B190" s="573"/>
      <c r="E190" s="563"/>
      <c r="F190" s="561"/>
      <c r="G190" s="561"/>
      <c r="H190" s="527"/>
      <c r="L190" s="527"/>
      <c r="M190" s="527"/>
      <c r="N190" s="528"/>
    </row>
    <row r="191" spans="1:14" ht="15" outlineLevel="1">
      <c r="A191" s="625" t="s">
        <v>546</v>
      </c>
      <c r="B191" s="630"/>
      <c r="E191" s="563"/>
      <c r="F191" s="561" t="s">
        <v>2182</v>
      </c>
      <c r="G191" s="561"/>
      <c r="H191" s="527"/>
      <c r="L191" s="527"/>
      <c r="M191" s="527"/>
      <c r="N191" s="528"/>
    </row>
    <row r="192" spans="1:14" ht="15" customHeight="1">
      <c r="A192" s="552"/>
      <c r="B192" s="553" t="s">
        <v>720</v>
      </c>
      <c r="C192" s="552" t="s">
        <v>68</v>
      </c>
      <c r="D192" s="552"/>
      <c r="E192" s="554"/>
      <c r="F192" s="555" t="s">
        <v>131</v>
      </c>
      <c r="G192" s="555"/>
      <c r="H192" s="527"/>
      <c r="L192" s="527"/>
      <c r="M192" s="527"/>
      <c r="N192" s="528"/>
    </row>
    <row r="193" spans="1:14" ht="15">
      <c r="A193" s="625" t="s">
        <v>547</v>
      </c>
      <c r="B193" s="549" t="s">
        <v>220</v>
      </c>
      <c r="C193" s="754">
        <v>0</v>
      </c>
      <c r="E193" s="556"/>
      <c r="F193" s="561"/>
      <c r="G193" s="561"/>
      <c r="H193" s="527"/>
      <c r="L193" s="527"/>
      <c r="M193" s="527"/>
      <c r="N193" s="528"/>
    </row>
    <row r="194" spans="1:14" ht="15">
      <c r="A194" s="625" t="s">
        <v>548</v>
      </c>
      <c r="B194" s="549" t="s">
        <v>75</v>
      </c>
      <c r="C194" s="754">
        <v>0</v>
      </c>
      <c r="E194" s="563"/>
      <c r="F194" s="561"/>
      <c r="G194" s="563"/>
      <c r="H194" s="527"/>
      <c r="L194" s="527"/>
      <c r="M194" s="527"/>
      <c r="N194" s="528"/>
    </row>
    <row r="195" spans="1:14" ht="15">
      <c r="A195" s="625" t="s">
        <v>549</v>
      </c>
      <c r="B195" s="549" t="s">
        <v>111</v>
      </c>
      <c r="C195" s="754">
        <v>0</v>
      </c>
      <c r="E195" s="563"/>
      <c r="F195" s="561"/>
      <c r="G195" s="563"/>
      <c r="H195" s="527"/>
      <c r="L195" s="527"/>
      <c r="M195" s="527"/>
      <c r="N195" s="528"/>
    </row>
    <row r="196" spans="1:14" ht="15">
      <c r="A196" s="625" t="s">
        <v>550</v>
      </c>
      <c r="B196" s="549" t="s">
        <v>100</v>
      </c>
      <c r="C196" s="754">
        <v>0</v>
      </c>
      <c r="E196" s="563"/>
      <c r="F196" s="561"/>
      <c r="G196" s="563"/>
      <c r="H196" s="527"/>
      <c r="L196" s="527"/>
      <c r="M196" s="527"/>
      <c r="N196" s="528"/>
    </row>
    <row r="197" spans="1:14" ht="15">
      <c r="A197" s="625" t="s">
        <v>551</v>
      </c>
      <c r="B197" s="549" t="s">
        <v>104</v>
      </c>
      <c r="C197" s="754">
        <v>0</v>
      </c>
      <c r="E197" s="563"/>
      <c r="F197" s="561"/>
      <c r="G197" s="563"/>
      <c r="H197" s="527"/>
      <c r="L197" s="527"/>
      <c r="M197" s="527"/>
      <c r="N197" s="528"/>
    </row>
    <row r="198" spans="1:14" ht="15">
      <c r="A198" s="625" t="s">
        <v>552</v>
      </c>
      <c r="B198" s="549" t="s">
        <v>105</v>
      </c>
      <c r="C198" s="754">
        <v>0</v>
      </c>
      <c r="E198" s="563"/>
      <c r="F198" s="561"/>
      <c r="G198" s="563"/>
      <c r="H198" s="527"/>
      <c r="L198" s="527"/>
      <c r="M198" s="527"/>
      <c r="N198" s="528"/>
    </row>
    <row r="199" spans="1:14" ht="15">
      <c r="A199" s="625" t="s">
        <v>553</v>
      </c>
      <c r="B199" s="549" t="s">
        <v>125</v>
      </c>
      <c r="C199" s="754">
        <v>0</v>
      </c>
      <c r="E199" s="563"/>
      <c r="F199" s="561"/>
      <c r="G199" s="563"/>
      <c r="H199" s="527"/>
      <c r="L199" s="527"/>
      <c r="M199" s="527"/>
      <c r="N199" s="528"/>
    </row>
    <row r="200" spans="1:14" ht="15">
      <c r="A200" s="625" t="s">
        <v>554</v>
      </c>
      <c r="B200" s="549" t="s">
        <v>106</v>
      </c>
      <c r="C200" s="754">
        <v>0</v>
      </c>
      <c r="E200" s="563"/>
      <c r="F200" s="561"/>
      <c r="G200" s="563"/>
      <c r="H200" s="527"/>
      <c r="L200" s="527"/>
      <c r="M200" s="527"/>
      <c r="N200" s="528"/>
    </row>
    <row r="201" spans="1:14" ht="15">
      <c r="A201" s="625" t="s">
        <v>555</v>
      </c>
      <c r="B201" s="549" t="s">
        <v>107</v>
      </c>
      <c r="C201" s="754">
        <v>0</v>
      </c>
      <c r="E201" s="563"/>
      <c r="F201" s="561"/>
      <c r="G201" s="563"/>
      <c r="H201" s="527"/>
      <c r="L201" s="527"/>
      <c r="M201" s="527"/>
      <c r="N201" s="528"/>
    </row>
    <row r="202" spans="1:14" ht="15">
      <c r="A202" s="625" t="s">
        <v>556</v>
      </c>
      <c r="B202" s="549" t="s">
        <v>108</v>
      </c>
      <c r="C202" s="754">
        <v>0</v>
      </c>
      <c r="E202" s="563"/>
      <c r="F202" s="561"/>
      <c r="G202" s="563"/>
      <c r="H202" s="527"/>
      <c r="L202" s="527"/>
      <c r="M202" s="527"/>
      <c r="N202" s="528"/>
    </row>
    <row r="203" spans="1:14" ht="15">
      <c r="A203" s="625" t="s">
        <v>557</v>
      </c>
      <c r="B203" s="549" t="s">
        <v>109</v>
      </c>
      <c r="C203" s="754">
        <v>0</v>
      </c>
      <c r="E203" s="563"/>
      <c r="F203" s="561"/>
      <c r="G203" s="563"/>
      <c r="H203" s="527"/>
      <c r="L203" s="527"/>
      <c r="M203" s="527"/>
      <c r="N203" s="528"/>
    </row>
    <row r="204" spans="1:14" ht="15">
      <c r="A204" s="625" t="s">
        <v>558</v>
      </c>
      <c r="B204" s="549" t="s">
        <v>112</v>
      </c>
      <c r="C204" s="754">
        <v>0</v>
      </c>
      <c r="E204" s="563"/>
      <c r="F204" s="561"/>
      <c r="G204" s="563"/>
      <c r="H204" s="527"/>
      <c r="L204" s="527"/>
      <c r="M204" s="527"/>
      <c r="N204" s="528"/>
    </row>
    <row r="205" spans="1:14" ht="15">
      <c r="A205" s="625" t="s">
        <v>559</v>
      </c>
      <c r="B205" s="549" t="s">
        <v>110</v>
      </c>
      <c r="C205" s="754">
        <v>0</v>
      </c>
      <c r="E205" s="563"/>
      <c r="F205" s="561"/>
      <c r="G205" s="563"/>
      <c r="H205" s="527"/>
      <c r="L205" s="527"/>
      <c r="M205" s="527"/>
      <c r="N205" s="528"/>
    </row>
    <row r="206" spans="1:14" ht="15">
      <c r="A206" s="625" t="s">
        <v>560</v>
      </c>
      <c r="B206" s="549" t="s">
        <v>2</v>
      </c>
      <c r="C206" s="754">
        <v>0</v>
      </c>
      <c r="E206" s="563"/>
      <c r="F206" s="561"/>
      <c r="G206" s="563"/>
      <c r="H206" s="527"/>
      <c r="L206" s="527"/>
      <c r="M206" s="527"/>
      <c r="N206" s="528"/>
    </row>
    <row r="207" spans="1:14" ht="15">
      <c r="A207" s="625" t="s">
        <v>561</v>
      </c>
      <c r="B207" s="562" t="s">
        <v>170</v>
      </c>
      <c r="C207" s="754">
        <v>0</v>
      </c>
      <c r="E207" s="563"/>
      <c r="F207" s="561"/>
      <c r="G207" s="563"/>
      <c r="H207" s="527"/>
      <c r="L207" s="527"/>
      <c r="M207" s="527"/>
      <c r="N207" s="528"/>
    </row>
    <row r="208" spans="1:14" ht="15">
      <c r="A208" s="625" t="s">
        <v>562</v>
      </c>
      <c r="B208" s="567" t="s">
        <v>1</v>
      </c>
      <c r="C208" s="754">
        <v>0</v>
      </c>
      <c r="D208" s="549"/>
      <c r="E208" s="563"/>
      <c r="F208" s="758">
        <v>0</v>
      </c>
      <c r="G208" s="563"/>
      <c r="H208" s="527"/>
      <c r="L208" s="527"/>
      <c r="M208" s="527"/>
      <c r="N208" s="528"/>
    </row>
    <row r="209" spans="1:14" ht="15" outlineLevel="1">
      <c r="A209" s="625" t="s">
        <v>563</v>
      </c>
      <c r="B209" s="630"/>
      <c r="E209" s="563"/>
      <c r="F209" s="561" t="s">
        <v>2182</v>
      </c>
      <c r="G209" s="563"/>
      <c r="H209" s="527"/>
      <c r="L209" s="527"/>
      <c r="M209" s="527"/>
      <c r="N209" s="528"/>
    </row>
    <row r="210" spans="1:14" ht="15" outlineLevel="1">
      <c r="A210" s="625" t="s">
        <v>564</v>
      </c>
      <c r="B210" s="630"/>
      <c r="E210" s="563"/>
      <c r="F210" s="561" t="s">
        <v>2182</v>
      </c>
      <c r="G210" s="563"/>
      <c r="H210" s="527"/>
      <c r="L210" s="527"/>
      <c r="M210" s="527"/>
      <c r="N210" s="528"/>
    </row>
    <row r="211" spans="1:14" ht="15" outlineLevel="1">
      <c r="A211" s="625" t="s">
        <v>565</v>
      </c>
      <c r="B211" s="630"/>
      <c r="E211" s="563"/>
      <c r="F211" s="561" t="s">
        <v>2182</v>
      </c>
      <c r="G211" s="563"/>
      <c r="H211" s="527"/>
      <c r="L211" s="527"/>
      <c r="M211" s="527"/>
      <c r="N211" s="528"/>
    </row>
    <row r="212" spans="1:14" ht="15" outlineLevel="1">
      <c r="A212" s="625" t="s">
        <v>566</v>
      </c>
      <c r="B212" s="630"/>
      <c r="E212" s="563"/>
      <c r="F212" s="561" t="s">
        <v>2182</v>
      </c>
      <c r="G212" s="563"/>
      <c r="H212" s="527"/>
      <c r="L212" s="527"/>
      <c r="M212" s="527"/>
      <c r="N212" s="528"/>
    </row>
    <row r="213" spans="1:14" ht="15" outlineLevel="1">
      <c r="A213" s="625" t="s">
        <v>567</v>
      </c>
      <c r="B213" s="630"/>
      <c r="E213" s="563"/>
      <c r="F213" s="561" t="s">
        <v>2182</v>
      </c>
      <c r="G213" s="563"/>
      <c r="H213" s="527"/>
      <c r="L213" s="527"/>
      <c r="M213" s="527"/>
      <c r="N213" s="528"/>
    </row>
    <row r="214" spans="1:14" ht="15" outlineLevel="1">
      <c r="A214" s="625" t="s">
        <v>568</v>
      </c>
      <c r="B214" s="630"/>
      <c r="E214" s="563"/>
      <c r="F214" s="561" t="s">
        <v>2182</v>
      </c>
      <c r="G214" s="563"/>
      <c r="H214" s="527"/>
      <c r="L214" s="527"/>
      <c r="M214" s="527"/>
      <c r="N214" s="528"/>
    </row>
    <row r="215" spans="1:14" ht="15" outlineLevel="1">
      <c r="A215" s="625" t="s">
        <v>569</v>
      </c>
      <c r="B215" s="630"/>
      <c r="E215" s="563"/>
      <c r="F215" s="561" t="s">
        <v>2182</v>
      </c>
      <c r="G215" s="563"/>
      <c r="H215" s="527"/>
      <c r="L215" s="527"/>
      <c r="M215" s="527"/>
      <c r="N215" s="528"/>
    </row>
    <row r="216" spans="1:14" ht="15" customHeight="1">
      <c r="A216" s="552"/>
      <c r="B216" s="553" t="s">
        <v>721</v>
      </c>
      <c r="C216" s="552" t="s">
        <v>68</v>
      </c>
      <c r="D216" s="552"/>
      <c r="E216" s="554"/>
      <c r="F216" s="555" t="s">
        <v>130</v>
      </c>
      <c r="G216" s="555" t="s">
        <v>44</v>
      </c>
      <c r="H216" s="527"/>
      <c r="L216" s="527"/>
      <c r="M216" s="527"/>
      <c r="N216" s="528"/>
    </row>
    <row r="217" spans="1:14" ht="15">
      <c r="A217" s="625" t="s">
        <v>570</v>
      </c>
      <c r="B217" s="566" t="s">
        <v>146</v>
      </c>
      <c r="C217" s="759">
        <v>0</v>
      </c>
      <c r="E217" s="571"/>
      <c r="F217" s="561"/>
      <c r="G217" s="561">
        <v>0</v>
      </c>
      <c r="H217" s="527"/>
      <c r="L217" s="527"/>
      <c r="M217" s="527"/>
      <c r="N217" s="528"/>
    </row>
    <row r="218" spans="1:14" ht="15">
      <c r="A218" s="625" t="s">
        <v>571</v>
      </c>
      <c r="B218" s="566" t="s">
        <v>145</v>
      </c>
      <c r="C218" s="759">
        <v>0</v>
      </c>
      <c r="E218" s="571"/>
      <c r="F218" s="561"/>
      <c r="G218" s="561">
        <v>0</v>
      </c>
      <c r="H218" s="527"/>
      <c r="L218" s="527"/>
      <c r="M218" s="527"/>
      <c r="N218" s="528"/>
    </row>
    <row r="219" spans="1:14" ht="15">
      <c r="A219" s="625" t="s">
        <v>572</v>
      </c>
      <c r="B219" s="566" t="s">
        <v>2</v>
      </c>
      <c r="C219" s="759">
        <v>0</v>
      </c>
      <c r="E219" s="571"/>
      <c r="F219" s="561"/>
      <c r="G219" s="561">
        <v>0</v>
      </c>
      <c r="H219" s="527"/>
      <c r="L219" s="527"/>
      <c r="M219" s="527"/>
      <c r="N219" s="528"/>
    </row>
    <row r="220" spans="1:14" ht="15">
      <c r="A220" s="625" t="s">
        <v>573</v>
      </c>
      <c r="B220" s="567" t="s">
        <v>1</v>
      </c>
      <c r="C220" s="759">
        <v>0</v>
      </c>
      <c r="E220" s="571"/>
      <c r="F220" s="756">
        <v>0</v>
      </c>
      <c r="G220" s="559">
        <v>0</v>
      </c>
      <c r="H220" s="527"/>
      <c r="L220" s="527"/>
      <c r="M220" s="527"/>
      <c r="N220" s="528"/>
    </row>
    <row r="221" spans="1:14" ht="15" outlineLevel="1">
      <c r="A221" s="625" t="s">
        <v>575</v>
      </c>
      <c r="B221" s="630"/>
      <c r="E221" s="571"/>
      <c r="F221" s="561" t="s">
        <v>2182</v>
      </c>
      <c r="G221" s="561" t="s">
        <v>2182</v>
      </c>
      <c r="H221" s="527"/>
      <c r="L221" s="527"/>
      <c r="M221" s="527"/>
      <c r="N221" s="528"/>
    </row>
    <row r="222" spans="1:14" ht="15" outlineLevel="1">
      <c r="A222" s="625" t="s">
        <v>576</v>
      </c>
      <c r="B222" s="630"/>
      <c r="E222" s="571"/>
      <c r="F222" s="561" t="s">
        <v>2182</v>
      </c>
      <c r="G222" s="561" t="s">
        <v>2182</v>
      </c>
      <c r="H222" s="527"/>
      <c r="L222" s="527"/>
      <c r="M222" s="527"/>
      <c r="N222" s="528"/>
    </row>
    <row r="223" spans="1:14" ht="15" outlineLevel="1">
      <c r="A223" s="625" t="s">
        <v>577</v>
      </c>
      <c r="B223" s="630"/>
      <c r="E223" s="571"/>
      <c r="F223" s="561" t="s">
        <v>2182</v>
      </c>
      <c r="G223" s="561" t="s">
        <v>2182</v>
      </c>
      <c r="H223" s="527"/>
      <c r="L223" s="527"/>
      <c r="M223" s="527"/>
      <c r="N223" s="528"/>
    </row>
    <row r="224" spans="1:14" ht="15" outlineLevel="1">
      <c r="A224" s="625" t="s">
        <v>578</v>
      </c>
      <c r="B224" s="630"/>
      <c r="E224" s="571"/>
      <c r="F224" s="561" t="s">
        <v>2182</v>
      </c>
      <c r="G224" s="561" t="s">
        <v>2182</v>
      </c>
      <c r="H224" s="527"/>
      <c r="L224" s="527"/>
      <c r="M224" s="527"/>
      <c r="N224" s="528"/>
    </row>
    <row r="225" spans="1:14" ht="15" outlineLevel="1">
      <c r="A225" s="625" t="s">
        <v>579</v>
      </c>
      <c r="B225" s="630"/>
      <c r="E225" s="571"/>
      <c r="F225" s="561" t="s">
        <v>2182</v>
      </c>
      <c r="G225" s="561" t="s">
        <v>2182</v>
      </c>
      <c r="H225" s="527"/>
      <c r="L225" s="527"/>
      <c r="M225" s="527"/>
      <c r="N225" s="528"/>
    </row>
    <row r="226" spans="1:14" ht="15" outlineLevel="1">
      <c r="A226" s="625" t="s">
        <v>580</v>
      </c>
      <c r="B226" s="630"/>
      <c r="E226" s="549"/>
      <c r="F226" s="561" t="s">
        <v>2182</v>
      </c>
      <c r="G226" s="561" t="s">
        <v>2182</v>
      </c>
      <c r="H226" s="527"/>
      <c r="L226" s="527"/>
      <c r="M226" s="527"/>
      <c r="N226" s="528"/>
    </row>
    <row r="227" spans="1:13" ht="15" outlineLevel="1">
      <c r="A227" s="625" t="s">
        <v>581</v>
      </c>
      <c r="B227" s="630"/>
      <c r="E227" s="571"/>
      <c r="F227" s="561" t="s">
        <v>2182</v>
      </c>
      <c r="G227" s="561" t="s">
        <v>2182</v>
      </c>
      <c r="H227" s="527"/>
      <c r="L227" s="527"/>
      <c r="M227" s="527"/>
    </row>
    <row r="228" spans="1:13" ht="15" customHeight="1">
      <c r="A228" s="552"/>
      <c r="B228" s="553" t="s">
        <v>722</v>
      </c>
      <c r="C228" s="552"/>
      <c r="D228" s="552"/>
      <c r="E228" s="554"/>
      <c r="F228" s="555"/>
      <c r="G228" s="555"/>
      <c r="H228" s="527"/>
      <c r="L228" s="527"/>
      <c r="M228" s="527"/>
    </row>
    <row r="229" spans="1:13" ht="15">
      <c r="A229" s="625" t="s">
        <v>574</v>
      </c>
      <c r="B229" s="549" t="s">
        <v>34</v>
      </c>
      <c r="C229" s="550" t="s">
        <v>1546</v>
      </c>
      <c r="H229" s="527"/>
      <c r="L229" s="527"/>
      <c r="M229" s="527"/>
    </row>
    <row r="230" spans="1:13" ht="15" customHeight="1">
      <c r="A230" s="552"/>
      <c r="B230" s="553" t="s">
        <v>723</v>
      </c>
      <c r="C230" s="552"/>
      <c r="D230" s="552"/>
      <c r="E230" s="554"/>
      <c r="F230" s="555"/>
      <c r="G230" s="555"/>
      <c r="H230" s="527"/>
      <c r="L230" s="527"/>
      <c r="M230" s="527"/>
    </row>
    <row r="231" spans="1:13" ht="15">
      <c r="A231" s="625" t="s">
        <v>582</v>
      </c>
      <c r="B231" s="625" t="s">
        <v>1555</v>
      </c>
      <c r="C231" s="754">
        <v>52250.593143</v>
      </c>
      <c r="E231" s="549"/>
      <c r="H231" s="527"/>
      <c r="L231" s="527"/>
      <c r="M231" s="527"/>
    </row>
    <row r="232" spans="1:13" ht="15">
      <c r="A232" s="625" t="s">
        <v>583</v>
      </c>
      <c r="B232" s="574" t="s">
        <v>197</v>
      </c>
      <c r="C232" s="530" t="s">
        <v>1503</v>
      </c>
      <c r="E232" s="549"/>
      <c r="H232" s="527"/>
      <c r="L232" s="527"/>
      <c r="M232" s="527"/>
    </row>
    <row r="233" spans="1:13" ht="15">
      <c r="A233" s="625" t="s">
        <v>584</v>
      </c>
      <c r="B233" s="574" t="s">
        <v>198</v>
      </c>
      <c r="C233" s="530" t="s">
        <v>1503</v>
      </c>
      <c r="E233" s="549"/>
      <c r="H233" s="527"/>
      <c r="L233" s="527"/>
      <c r="M233" s="527"/>
    </row>
    <row r="234" spans="1:13" ht="15" outlineLevel="1">
      <c r="A234" s="625" t="s">
        <v>585</v>
      </c>
      <c r="B234" s="620" t="s">
        <v>208</v>
      </c>
      <c r="C234" s="549" t="s">
        <v>160</v>
      </c>
      <c r="D234" s="549"/>
      <c r="E234" s="549"/>
      <c r="H234" s="527"/>
      <c r="L234" s="527"/>
      <c r="M234" s="527"/>
    </row>
    <row r="235" spans="1:13" ht="15" outlineLevel="1">
      <c r="A235" s="625" t="s">
        <v>586</v>
      </c>
      <c r="B235" s="620" t="s">
        <v>207</v>
      </c>
      <c r="C235" s="754">
        <v>35720.44995</v>
      </c>
      <c r="D235" s="549"/>
      <c r="E235" s="549"/>
      <c r="H235" s="527"/>
      <c r="L235" s="527"/>
      <c r="M235" s="527"/>
    </row>
    <row r="236" spans="1:13" ht="15" outlineLevel="1">
      <c r="A236" s="625" t="s">
        <v>587</v>
      </c>
      <c r="B236" s="620" t="s">
        <v>209</v>
      </c>
      <c r="C236" s="549" t="s">
        <v>160</v>
      </c>
      <c r="D236" s="549"/>
      <c r="E236" s="549"/>
      <c r="H236" s="527"/>
      <c r="L236" s="527"/>
      <c r="M236" s="527"/>
    </row>
    <row r="237" spans="1:13" ht="15" outlineLevel="1">
      <c r="A237" s="625" t="s">
        <v>588</v>
      </c>
      <c r="C237" s="549"/>
      <c r="D237" s="549"/>
      <c r="E237" s="549"/>
      <c r="H237" s="527"/>
      <c r="L237" s="527"/>
      <c r="M237" s="527"/>
    </row>
    <row r="238" spans="1:13" ht="15" outlineLevel="1">
      <c r="A238" s="625" t="s">
        <v>589</v>
      </c>
      <c r="C238" s="549"/>
      <c r="D238" s="549"/>
      <c r="E238" s="549"/>
      <c r="H238" s="527"/>
      <c r="L238" s="527"/>
      <c r="M238" s="527"/>
    </row>
    <row r="239" spans="1:14" ht="15" outlineLevel="1">
      <c r="A239" s="625" t="s">
        <v>590</v>
      </c>
      <c r="D239" s="575"/>
      <c r="E239" s="575"/>
      <c r="F239" s="575"/>
      <c r="G239" s="575"/>
      <c r="H239" s="527"/>
      <c r="K239" s="576"/>
      <c r="L239" s="576"/>
      <c r="M239" s="576"/>
      <c r="N239" s="576"/>
    </row>
    <row r="240" spans="1:14" ht="15" outlineLevel="1">
      <c r="A240" s="625" t="s">
        <v>591</v>
      </c>
      <c r="D240" s="575"/>
      <c r="E240" s="575"/>
      <c r="F240" s="575"/>
      <c r="G240" s="575"/>
      <c r="H240" s="527"/>
      <c r="K240" s="576"/>
      <c r="L240" s="576"/>
      <c r="M240" s="576"/>
      <c r="N240" s="576"/>
    </row>
    <row r="241" spans="1:14" ht="15" outlineLevel="1">
      <c r="A241" s="625" t="s">
        <v>592</v>
      </c>
      <c r="D241" s="575"/>
      <c r="E241" s="575"/>
      <c r="F241" s="575"/>
      <c r="G241" s="575"/>
      <c r="H241" s="527"/>
      <c r="K241" s="576"/>
      <c r="L241" s="576"/>
      <c r="M241" s="576"/>
      <c r="N241" s="576"/>
    </row>
    <row r="242" spans="1:14" ht="15" outlineLevel="1">
      <c r="A242" s="625" t="s">
        <v>593</v>
      </c>
      <c r="D242" s="575"/>
      <c r="E242" s="575"/>
      <c r="F242" s="575"/>
      <c r="G242" s="575"/>
      <c r="H242" s="527"/>
      <c r="K242" s="576"/>
      <c r="L242" s="576"/>
      <c r="M242" s="576"/>
      <c r="N242" s="576"/>
    </row>
    <row r="243" spans="1:14" ht="15" outlineLevel="1">
      <c r="A243" s="625" t="s">
        <v>594</v>
      </c>
      <c r="D243" s="575"/>
      <c r="E243" s="575"/>
      <c r="F243" s="575"/>
      <c r="G243" s="575"/>
      <c r="H243" s="527"/>
      <c r="K243" s="576"/>
      <c r="L243" s="576"/>
      <c r="M243" s="576"/>
      <c r="N243" s="576"/>
    </row>
    <row r="244" spans="1:14" ht="15" outlineLevel="1">
      <c r="A244" s="625" t="s">
        <v>595</v>
      </c>
      <c r="D244" s="575"/>
      <c r="E244" s="575"/>
      <c r="F244" s="575"/>
      <c r="G244" s="575"/>
      <c r="H244" s="527"/>
      <c r="K244" s="576"/>
      <c r="L244" s="576"/>
      <c r="M244" s="576"/>
      <c r="N244" s="576"/>
    </row>
    <row r="245" spans="1:14" ht="15" outlineLevel="1">
      <c r="A245" s="625" t="s">
        <v>596</v>
      </c>
      <c r="D245" s="575"/>
      <c r="E245" s="575"/>
      <c r="F245" s="575"/>
      <c r="G245" s="575"/>
      <c r="H245" s="527"/>
      <c r="K245" s="576"/>
      <c r="L245" s="576"/>
      <c r="M245" s="576"/>
      <c r="N245" s="576"/>
    </row>
    <row r="246" spans="1:14" ht="15" outlineLevel="1">
      <c r="A246" s="625" t="s">
        <v>597</v>
      </c>
      <c r="D246" s="575"/>
      <c r="E246" s="575"/>
      <c r="F246" s="575"/>
      <c r="G246" s="575"/>
      <c r="H246" s="527"/>
      <c r="K246" s="576"/>
      <c r="L246" s="576"/>
      <c r="M246" s="576"/>
      <c r="N246" s="576"/>
    </row>
    <row r="247" spans="1:14" ht="15" outlineLevel="1">
      <c r="A247" s="625" t="s">
        <v>598</v>
      </c>
      <c r="D247" s="575"/>
      <c r="E247" s="575"/>
      <c r="F247" s="575"/>
      <c r="G247" s="575"/>
      <c r="H247" s="527"/>
      <c r="K247" s="576"/>
      <c r="L247" s="576"/>
      <c r="M247" s="576"/>
      <c r="N247" s="576"/>
    </row>
    <row r="248" spans="1:14" ht="15" outlineLevel="1">
      <c r="A248" s="625" t="s">
        <v>599</v>
      </c>
      <c r="D248" s="575"/>
      <c r="E248" s="575"/>
      <c r="F248" s="575"/>
      <c r="G248" s="575"/>
      <c r="H248" s="527"/>
      <c r="K248" s="576"/>
      <c r="L248" s="576"/>
      <c r="M248" s="576"/>
      <c r="N248" s="576"/>
    </row>
    <row r="249" spans="1:14" ht="15" outlineLevel="1">
      <c r="A249" s="625" t="s">
        <v>600</v>
      </c>
      <c r="D249" s="575"/>
      <c r="E249" s="575"/>
      <c r="F249" s="575"/>
      <c r="G249" s="575"/>
      <c r="H249" s="527"/>
      <c r="K249" s="576"/>
      <c r="L249" s="576"/>
      <c r="M249" s="576"/>
      <c r="N249" s="576"/>
    </row>
    <row r="250" spans="1:14" ht="15" outlineLevel="1">
      <c r="A250" s="625" t="s">
        <v>601</v>
      </c>
      <c r="D250" s="575"/>
      <c r="E250" s="575"/>
      <c r="F250" s="575"/>
      <c r="G250" s="575"/>
      <c r="H250" s="527"/>
      <c r="K250" s="576"/>
      <c r="L250" s="576"/>
      <c r="M250" s="576"/>
      <c r="N250" s="576"/>
    </row>
    <row r="251" spans="1:14" ht="15" outlineLevel="1">
      <c r="A251" s="625" t="s">
        <v>602</v>
      </c>
      <c r="D251" s="575"/>
      <c r="E251" s="575"/>
      <c r="F251" s="575"/>
      <c r="G251" s="575"/>
      <c r="H251" s="527"/>
      <c r="K251" s="576"/>
      <c r="L251" s="576"/>
      <c r="M251" s="576"/>
      <c r="N251" s="576"/>
    </row>
    <row r="252" spans="1:14" ht="15" outlineLevel="1">
      <c r="A252" s="625" t="s">
        <v>603</v>
      </c>
      <c r="D252" s="575"/>
      <c r="E252" s="575"/>
      <c r="F252" s="575"/>
      <c r="G252" s="575"/>
      <c r="H252" s="527"/>
      <c r="K252" s="576"/>
      <c r="L252" s="576"/>
      <c r="M252" s="576"/>
      <c r="N252" s="576"/>
    </row>
    <row r="253" spans="1:14" ht="15" outlineLevel="1">
      <c r="A253" s="625" t="s">
        <v>604</v>
      </c>
      <c r="D253" s="575"/>
      <c r="E253" s="575"/>
      <c r="F253" s="575"/>
      <c r="G253" s="575"/>
      <c r="H253" s="527"/>
      <c r="K253" s="576"/>
      <c r="L253" s="576"/>
      <c r="M253" s="576"/>
      <c r="N253" s="576"/>
    </row>
    <row r="254" spans="1:14" ht="15" outlineLevel="1">
      <c r="A254" s="625" t="s">
        <v>605</v>
      </c>
      <c r="D254" s="575"/>
      <c r="E254" s="575"/>
      <c r="F254" s="575"/>
      <c r="G254" s="575"/>
      <c r="H254" s="527"/>
      <c r="K254" s="576"/>
      <c r="L254" s="576"/>
      <c r="M254" s="576"/>
      <c r="N254" s="576"/>
    </row>
    <row r="255" spans="1:14" ht="15" outlineLevel="1">
      <c r="A255" s="625" t="s">
        <v>606</v>
      </c>
      <c r="D255" s="575"/>
      <c r="E255" s="575"/>
      <c r="F255" s="575"/>
      <c r="G255" s="575"/>
      <c r="H255" s="527"/>
      <c r="K255" s="576"/>
      <c r="L255" s="576"/>
      <c r="M255" s="576"/>
      <c r="N255" s="576"/>
    </row>
    <row r="256" spans="1:14" ht="15" outlineLevel="1">
      <c r="A256" s="625" t="s">
        <v>607</v>
      </c>
      <c r="D256" s="575"/>
      <c r="E256" s="575"/>
      <c r="F256" s="575"/>
      <c r="G256" s="575"/>
      <c r="H256" s="527"/>
      <c r="K256" s="576"/>
      <c r="L256" s="576"/>
      <c r="M256" s="576"/>
      <c r="N256" s="576"/>
    </row>
    <row r="257" spans="1:14" ht="15" outlineLevel="1">
      <c r="A257" s="625" t="s">
        <v>608</v>
      </c>
      <c r="D257" s="575"/>
      <c r="E257" s="575"/>
      <c r="F257" s="575"/>
      <c r="G257" s="575"/>
      <c r="H257" s="527"/>
      <c r="K257" s="576"/>
      <c r="L257" s="576"/>
      <c r="M257" s="576"/>
      <c r="N257" s="576"/>
    </row>
    <row r="258" spans="1:14" ht="15" outlineLevel="1">
      <c r="A258" s="625" t="s">
        <v>609</v>
      </c>
      <c r="D258" s="575"/>
      <c r="E258" s="575"/>
      <c r="F258" s="575"/>
      <c r="G258" s="575"/>
      <c r="H258" s="527"/>
      <c r="K258" s="576"/>
      <c r="L258" s="576"/>
      <c r="M258" s="576"/>
      <c r="N258" s="576"/>
    </row>
    <row r="259" spans="1:14" ht="15" outlineLevel="1">
      <c r="A259" s="625" t="s">
        <v>610</v>
      </c>
      <c r="D259" s="575"/>
      <c r="E259" s="575"/>
      <c r="F259" s="575"/>
      <c r="G259" s="575"/>
      <c r="H259" s="527"/>
      <c r="K259" s="576"/>
      <c r="L259" s="576"/>
      <c r="M259" s="576"/>
      <c r="N259" s="576"/>
    </row>
    <row r="260" spans="1:14" ht="15" outlineLevel="1">
      <c r="A260" s="625" t="s">
        <v>611</v>
      </c>
      <c r="D260" s="575"/>
      <c r="E260" s="575"/>
      <c r="F260" s="575"/>
      <c r="G260" s="575"/>
      <c r="H260" s="527"/>
      <c r="K260" s="576"/>
      <c r="L260" s="576"/>
      <c r="M260" s="576"/>
      <c r="N260" s="576"/>
    </row>
    <row r="261" spans="1:14" ht="15" outlineLevel="1">
      <c r="A261" s="625" t="s">
        <v>612</v>
      </c>
      <c r="D261" s="575"/>
      <c r="E261" s="575"/>
      <c r="F261" s="575"/>
      <c r="G261" s="575"/>
      <c r="H261" s="527"/>
      <c r="K261" s="576"/>
      <c r="L261" s="576"/>
      <c r="M261" s="576"/>
      <c r="N261" s="576"/>
    </row>
    <row r="262" spans="1:14" ht="15" outlineLevel="1">
      <c r="A262" s="625" t="s">
        <v>613</v>
      </c>
      <c r="D262" s="575"/>
      <c r="E262" s="575"/>
      <c r="F262" s="575"/>
      <c r="G262" s="575"/>
      <c r="H262" s="527"/>
      <c r="K262" s="576"/>
      <c r="L262" s="576"/>
      <c r="M262" s="576"/>
      <c r="N262" s="576"/>
    </row>
    <row r="263" spans="1:14" ht="15" outlineLevel="1">
      <c r="A263" s="625" t="s">
        <v>614</v>
      </c>
      <c r="D263" s="575"/>
      <c r="E263" s="575"/>
      <c r="F263" s="575"/>
      <c r="G263" s="575"/>
      <c r="H263" s="527"/>
      <c r="K263" s="576"/>
      <c r="L263" s="576"/>
      <c r="M263" s="576"/>
      <c r="N263" s="576"/>
    </row>
    <row r="264" spans="1:14" ht="15" outlineLevel="1">
      <c r="A264" s="625" t="s">
        <v>615</v>
      </c>
      <c r="D264" s="575"/>
      <c r="E264" s="575"/>
      <c r="F264" s="575"/>
      <c r="G264" s="575"/>
      <c r="H264" s="527"/>
      <c r="K264" s="576"/>
      <c r="L264" s="576"/>
      <c r="M264" s="576"/>
      <c r="N264" s="576"/>
    </row>
    <row r="265" spans="1:14" ht="15" outlineLevel="1">
      <c r="A265" s="625" t="s">
        <v>616</v>
      </c>
      <c r="D265" s="575"/>
      <c r="E265" s="575"/>
      <c r="F265" s="575"/>
      <c r="G265" s="575"/>
      <c r="H265" s="527"/>
      <c r="K265" s="576"/>
      <c r="L265" s="576"/>
      <c r="M265" s="576"/>
      <c r="N265" s="576"/>
    </row>
    <row r="266" spans="1:14" ht="15" outlineLevel="1">
      <c r="A266" s="625" t="s">
        <v>617</v>
      </c>
      <c r="D266" s="575"/>
      <c r="E266" s="575"/>
      <c r="F266" s="575"/>
      <c r="G266" s="575"/>
      <c r="H266" s="527"/>
      <c r="K266" s="576"/>
      <c r="L266" s="576"/>
      <c r="M266" s="576"/>
      <c r="N266" s="576"/>
    </row>
    <row r="267" spans="1:14" ht="15" outlineLevel="1">
      <c r="A267" s="625" t="s">
        <v>618</v>
      </c>
      <c r="D267" s="575"/>
      <c r="E267" s="575"/>
      <c r="F267" s="575"/>
      <c r="G267" s="575"/>
      <c r="H267" s="527"/>
      <c r="K267" s="576"/>
      <c r="L267" s="576"/>
      <c r="M267" s="576"/>
      <c r="N267" s="576"/>
    </row>
    <row r="268" spans="1:14" ht="15" outlineLevel="1">
      <c r="A268" s="625" t="s">
        <v>619</v>
      </c>
      <c r="D268" s="575"/>
      <c r="E268" s="575"/>
      <c r="F268" s="575"/>
      <c r="G268" s="575"/>
      <c r="H268" s="527"/>
      <c r="K268" s="576"/>
      <c r="L268" s="576"/>
      <c r="M268" s="576"/>
      <c r="N268" s="576"/>
    </row>
    <row r="269" spans="1:14" ht="15" outlineLevel="1">
      <c r="A269" s="625" t="s">
        <v>620</v>
      </c>
      <c r="D269" s="575"/>
      <c r="E269" s="575"/>
      <c r="F269" s="575"/>
      <c r="G269" s="575"/>
      <c r="H269" s="527"/>
      <c r="K269" s="576"/>
      <c r="L269" s="576"/>
      <c r="M269" s="576"/>
      <c r="N269" s="576"/>
    </row>
    <row r="270" spans="1:14" ht="15" outlineLevel="1">
      <c r="A270" s="625" t="s">
        <v>621</v>
      </c>
      <c r="D270" s="575"/>
      <c r="E270" s="575"/>
      <c r="F270" s="575"/>
      <c r="G270" s="575"/>
      <c r="H270" s="527"/>
      <c r="K270" s="576"/>
      <c r="L270" s="576"/>
      <c r="M270" s="576"/>
      <c r="N270" s="576"/>
    </row>
    <row r="271" spans="1:14" ht="15" outlineLevel="1">
      <c r="A271" s="625" t="s">
        <v>622</v>
      </c>
      <c r="D271" s="575"/>
      <c r="E271" s="575"/>
      <c r="F271" s="575"/>
      <c r="G271" s="575"/>
      <c r="H271" s="527"/>
      <c r="K271" s="576"/>
      <c r="L271" s="576"/>
      <c r="M271" s="576"/>
      <c r="N271" s="576"/>
    </row>
    <row r="272" spans="1:14" ht="15" outlineLevel="1">
      <c r="A272" s="625" t="s">
        <v>623</v>
      </c>
      <c r="D272" s="575"/>
      <c r="E272" s="575"/>
      <c r="F272" s="575"/>
      <c r="G272" s="575"/>
      <c r="H272" s="527"/>
      <c r="K272" s="576"/>
      <c r="L272" s="576"/>
      <c r="M272" s="576"/>
      <c r="N272" s="576"/>
    </row>
    <row r="273" spans="1:14" ht="15" outlineLevel="1">
      <c r="A273" s="625" t="s">
        <v>624</v>
      </c>
      <c r="D273" s="575"/>
      <c r="E273" s="575"/>
      <c r="F273" s="575"/>
      <c r="G273" s="575"/>
      <c r="H273" s="527"/>
      <c r="K273" s="576"/>
      <c r="L273" s="576"/>
      <c r="M273" s="576"/>
      <c r="N273" s="576"/>
    </row>
    <row r="274" spans="1:14" ht="15" outlineLevel="1">
      <c r="A274" s="625" t="s">
        <v>625</v>
      </c>
      <c r="D274" s="575"/>
      <c r="E274" s="575"/>
      <c r="F274" s="575"/>
      <c r="G274" s="575"/>
      <c r="H274" s="527"/>
      <c r="K274" s="576"/>
      <c r="L274" s="576"/>
      <c r="M274" s="576"/>
      <c r="N274" s="576"/>
    </row>
    <row r="275" spans="1:14" ht="15" outlineLevel="1">
      <c r="A275" s="625" t="s">
        <v>626</v>
      </c>
      <c r="D275" s="575"/>
      <c r="E275" s="575"/>
      <c r="F275" s="575"/>
      <c r="G275" s="575"/>
      <c r="H275" s="527"/>
      <c r="K275" s="576"/>
      <c r="L275" s="576"/>
      <c r="M275" s="576"/>
      <c r="N275" s="576"/>
    </row>
    <row r="276" spans="1:14" ht="15" outlineLevel="1">
      <c r="A276" s="625" t="s">
        <v>627</v>
      </c>
      <c r="D276" s="575"/>
      <c r="E276" s="575"/>
      <c r="F276" s="575"/>
      <c r="G276" s="575"/>
      <c r="H276" s="527"/>
      <c r="K276" s="576"/>
      <c r="L276" s="576"/>
      <c r="M276" s="576"/>
      <c r="N276" s="576"/>
    </row>
    <row r="277" spans="1:14" ht="15" outlineLevel="1">
      <c r="A277" s="625" t="s">
        <v>628</v>
      </c>
      <c r="D277" s="575"/>
      <c r="E277" s="575"/>
      <c r="F277" s="575"/>
      <c r="G277" s="575"/>
      <c r="H277" s="527"/>
      <c r="K277" s="576"/>
      <c r="L277" s="576"/>
      <c r="M277" s="576"/>
      <c r="N277" s="576"/>
    </row>
    <row r="278" spans="1:14" ht="15" outlineLevel="1">
      <c r="A278" s="625" t="s">
        <v>629</v>
      </c>
      <c r="D278" s="575"/>
      <c r="E278" s="575"/>
      <c r="F278" s="575"/>
      <c r="G278" s="575"/>
      <c r="H278" s="527"/>
      <c r="K278" s="576"/>
      <c r="L278" s="576"/>
      <c r="M278" s="576"/>
      <c r="N278" s="576"/>
    </row>
    <row r="279" spans="1:14" ht="15" outlineLevel="1">
      <c r="A279" s="625" t="s">
        <v>630</v>
      </c>
      <c r="D279" s="575"/>
      <c r="E279" s="575"/>
      <c r="F279" s="575"/>
      <c r="G279" s="575"/>
      <c r="H279" s="527"/>
      <c r="K279" s="576"/>
      <c r="L279" s="576"/>
      <c r="M279" s="576"/>
      <c r="N279" s="576"/>
    </row>
    <row r="280" spans="1:14" ht="15" outlineLevel="1">
      <c r="A280" s="625" t="s">
        <v>631</v>
      </c>
      <c r="D280" s="575"/>
      <c r="E280" s="575"/>
      <c r="F280" s="575"/>
      <c r="G280" s="575"/>
      <c r="H280" s="527"/>
      <c r="K280" s="576"/>
      <c r="L280" s="576"/>
      <c r="M280" s="576"/>
      <c r="N280" s="576"/>
    </row>
    <row r="281" spans="1:14" ht="15" outlineLevel="1">
      <c r="A281" s="625" t="s">
        <v>632</v>
      </c>
      <c r="D281" s="575"/>
      <c r="E281" s="575"/>
      <c r="F281" s="575"/>
      <c r="G281" s="575"/>
      <c r="H281" s="527"/>
      <c r="K281" s="576"/>
      <c r="L281" s="576"/>
      <c r="M281" s="576"/>
      <c r="N281" s="576"/>
    </row>
    <row r="282" spans="1:14" ht="15" outlineLevel="1">
      <c r="A282" s="625" t="s">
        <v>633</v>
      </c>
      <c r="D282" s="575"/>
      <c r="E282" s="575"/>
      <c r="F282" s="575"/>
      <c r="G282" s="575"/>
      <c r="H282" s="527"/>
      <c r="K282" s="576"/>
      <c r="L282" s="576"/>
      <c r="M282" s="576"/>
      <c r="N282" s="576"/>
    </row>
    <row r="283" spans="1:14" ht="15" outlineLevel="1">
      <c r="A283" s="625" t="s">
        <v>634</v>
      </c>
      <c r="D283" s="575"/>
      <c r="E283" s="575"/>
      <c r="F283" s="575"/>
      <c r="G283" s="575"/>
      <c r="H283" s="527"/>
      <c r="K283" s="576"/>
      <c r="L283" s="576"/>
      <c r="M283" s="576"/>
      <c r="N283" s="576"/>
    </row>
    <row r="284" spans="1:14" ht="15" outlineLevel="1">
      <c r="A284" s="625" t="s">
        <v>635</v>
      </c>
      <c r="D284" s="575"/>
      <c r="E284" s="575"/>
      <c r="F284" s="575"/>
      <c r="G284" s="575"/>
      <c r="H284" s="527"/>
      <c r="K284" s="576"/>
      <c r="L284" s="576"/>
      <c r="M284" s="576"/>
      <c r="N284" s="576"/>
    </row>
    <row r="285" spans="1:13" ht="37.5">
      <c r="A285" s="542"/>
      <c r="B285" s="542" t="s">
        <v>176</v>
      </c>
      <c r="C285" s="542" t="s">
        <v>60</v>
      </c>
      <c r="D285" s="542" t="s">
        <v>60</v>
      </c>
      <c r="E285" s="542"/>
      <c r="F285" s="543"/>
      <c r="G285" s="544"/>
      <c r="H285" s="527"/>
      <c r="I285" s="534"/>
      <c r="J285" s="534"/>
      <c r="K285" s="534"/>
      <c r="L285" s="534"/>
      <c r="M285" s="536"/>
    </row>
    <row r="286" spans="1:13" ht="18.75">
      <c r="A286" s="577" t="s">
        <v>199</v>
      </c>
      <c r="B286" s="578"/>
      <c r="C286" s="578"/>
      <c r="D286" s="578"/>
      <c r="E286" s="578"/>
      <c r="F286" s="579"/>
      <c r="G286" s="578"/>
      <c r="H286" s="527"/>
      <c r="I286" s="534"/>
      <c r="J286" s="534"/>
      <c r="K286" s="534"/>
      <c r="L286" s="534"/>
      <c r="M286" s="536"/>
    </row>
    <row r="287" spans="1:13" ht="18.75">
      <c r="A287" s="577" t="s">
        <v>200</v>
      </c>
      <c r="B287" s="578"/>
      <c r="C287" s="578"/>
      <c r="D287" s="578"/>
      <c r="E287" s="578"/>
      <c r="F287" s="579"/>
      <c r="G287" s="578"/>
      <c r="H287" s="527"/>
      <c r="I287" s="534"/>
      <c r="J287" s="534"/>
      <c r="K287" s="534"/>
      <c r="L287" s="534"/>
      <c r="M287" s="536"/>
    </row>
    <row r="288" spans="1:14" ht="15">
      <c r="A288" s="625" t="s">
        <v>636</v>
      </c>
      <c r="B288" s="620" t="s">
        <v>52</v>
      </c>
      <c r="C288" s="550">
        <v>38</v>
      </c>
      <c r="E288" s="580"/>
      <c r="F288" s="580"/>
      <c r="G288" s="580"/>
      <c r="H288" s="527"/>
      <c r="I288" s="547"/>
      <c r="J288" s="550"/>
      <c r="L288" s="580"/>
      <c r="M288" s="580"/>
      <c r="N288" s="580"/>
    </row>
    <row r="289" spans="1:13" ht="15">
      <c r="A289" s="625" t="s">
        <v>637</v>
      </c>
      <c r="B289" s="620" t="s">
        <v>53</v>
      </c>
      <c r="C289" s="550">
        <v>39</v>
      </c>
      <c r="E289" s="580"/>
      <c r="F289" s="580"/>
      <c r="H289" s="527"/>
      <c r="I289" s="547"/>
      <c r="J289" s="550"/>
      <c r="L289" s="580"/>
      <c r="M289" s="580"/>
    </row>
    <row r="290" spans="1:14" ht="15">
      <c r="A290" s="625" t="s">
        <v>638</v>
      </c>
      <c r="B290" s="620" t="s">
        <v>35</v>
      </c>
      <c r="C290" s="550" t="s">
        <v>2189</v>
      </c>
      <c r="D290" s="550" t="s">
        <v>1172</v>
      </c>
      <c r="E290" s="581"/>
      <c r="F290" s="580"/>
      <c r="G290" s="581"/>
      <c r="H290" s="527"/>
      <c r="I290" s="547"/>
      <c r="J290" s="550"/>
      <c r="K290" s="550"/>
      <c r="L290" s="581"/>
      <c r="M290" s="580"/>
      <c r="N290" s="581"/>
    </row>
    <row r="291" spans="1:10" ht="15">
      <c r="A291" s="625" t="s">
        <v>639</v>
      </c>
      <c r="B291" s="620" t="s">
        <v>54</v>
      </c>
      <c r="C291" s="550">
        <v>52</v>
      </c>
      <c r="H291" s="527"/>
      <c r="I291" s="547"/>
      <c r="J291" s="550"/>
    </row>
    <row r="292" spans="1:14" ht="15">
      <c r="A292" s="625" t="s">
        <v>640</v>
      </c>
      <c r="B292" s="620" t="s">
        <v>55</v>
      </c>
      <c r="C292" s="582" t="s">
        <v>2190</v>
      </c>
      <c r="D292" s="550" t="s">
        <v>2191</v>
      </c>
      <c r="E292" s="581"/>
      <c r="F292" s="550" t="s">
        <v>1172</v>
      </c>
      <c r="G292" s="581"/>
      <c r="H292" s="527"/>
      <c r="I292" s="547"/>
      <c r="J292" s="576"/>
      <c r="K292" s="550"/>
      <c r="L292" s="581"/>
      <c r="N292" s="581"/>
    </row>
    <row r="293" spans="1:13" ht="15">
      <c r="A293" s="625" t="s">
        <v>641</v>
      </c>
      <c r="B293" s="620" t="s">
        <v>222</v>
      </c>
      <c r="C293" s="550" t="s">
        <v>2192</v>
      </c>
      <c r="D293" s="550">
        <v>163</v>
      </c>
      <c r="F293" s="550" t="s">
        <v>1172</v>
      </c>
      <c r="H293" s="527"/>
      <c r="I293" s="547"/>
      <c r="M293" s="581"/>
    </row>
    <row r="294" spans="1:13" ht="15">
      <c r="A294" s="625" t="s">
        <v>642</v>
      </c>
      <c r="B294" s="620" t="s">
        <v>223</v>
      </c>
      <c r="C294" s="550">
        <v>111</v>
      </c>
      <c r="F294" s="581"/>
      <c r="H294" s="527"/>
      <c r="I294" s="547"/>
      <c r="J294" s="550"/>
      <c r="M294" s="581"/>
    </row>
    <row r="295" spans="1:13" ht="15">
      <c r="A295" s="625" t="s">
        <v>643</v>
      </c>
      <c r="B295" s="620" t="s">
        <v>56</v>
      </c>
      <c r="C295" s="550">
        <v>163</v>
      </c>
      <c r="E295" s="581"/>
      <c r="F295" s="581"/>
      <c r="H295" s="527"/>
      <c r="I295" s="547"/>
      <c r="J295" s="550"/>
      <c r="L295" s="581"/>
      <c r="M295" s="581"/>
    </row>
    <row r="296" spans="1:13" ht="15">
      <c r="A296" s="625" t="s">
        <v>644</v>
      </c>
      <c r="B296" s="620" t="s">
        <v>57</v>
      </c>
      <c r="C296" s="550">
        <v>137</v>
      </c>
      <c r="E296" s="581"/>
      <c r="F296" s="581"/>
      <c r="H296" s="527"/>
      <c r="I296" s="547"/>
      <c r="J296" s="550"/>
      <c r="L296" s="581"/>
      <c r="M296" s="581"/>
    </row>
    <row r="297" spans="1:12" ht="30">
      <c r="A297" s="625" t="s">
        <v>645</v>
      </c>
      <c r="B297" s="625" t="s">
        <v>191</v>
      </c>
      <c r="C297" s="550" t="s">
        <v>2193</v>
      </c>
      <c r="E297" s="581"/>
      <c r="H297" s="527"/>
      <c r="J297" s="550"/>
      <c r="L297" s="581"/>
    </row>
    <row r="298" spans="1:12" ht="15">
      <c r="A298" s="625" t="s">
        <v>646</v>
      </c>
      <c r="B298" s="620" t="s">
        <v>58</v>
      </c>
      <c r="C298" s="550">
        <v>65</v>
      </c>
      <c r="E298" s="581"/>
      <c r="H298" s="527"/>
      <c r="I298" s="547"/>
      <c r="J298" s="550"/>
      <c r="L298" s="581"/>
    </row>
    <row r="299" spans="1:12" ht="15">
      <c r="A299" s="625" t="s">
        <v>647</v>
      </c>
      <c r="B299" s="620" t="s">
        <v>59</v>
      </c>
      <c r="C299" s="550">
        <v>88</v>
      </c>
      <c r="E299" s="581"/>
      <c r="H299" s="527"/>
      <c r="I299" s="547"/>
      <c r="J299" s="550"/>
      <c r="L299" s="581"/>
    </row>
    <row r="300" spans="1:12" ht="15">
      <c r="A300" s="625" t="s">
        <v>648</v>
      </c>
      <c r="B300" s="620" t="s">
        <v>36</v>
      </c>
      <c r="C300" s="550" t="s">
        <v>2194</v>
      </c>
      <c r="D300" s="550" t="s">
        <v>1172</v>
      </c>
      <c r="E300" s="581"/>
      <c r="H300" s="527"/>
      <c r="I300" s="547"/>
      <c r="J300" s="550"/>
      <c r="K300" s="550"/>
      <c r="L300" s="581"/>
    </row>
    <row r="301" spans="1:12" ht="15" outlineLevel="1">
      <c r="A301" s="625" t="s">
        <v>649</v>
      </c>
      <c r="B301" s="620"/>
      <c r="C301" s="550"/>
      <c r="D301" s="550"/>
      <c r="E301" s="581"/>
      <c r="H301" s="527"/>
      <c r="I301" s="547"/>
      <c r="J301" s="550"/>
      <c r="K301" s="550"/>
      <c r="L301" s="581"/>
    </row>
    <row r="302" spans="1:12" ht="15" outlineLevel="1">
      <c r="A302" s="625" t="s">
        <v>650</v>
      </c>
      <c r="B302" s="620"/>
      <c r="C302" s="550"/>
      <c r="D302" s="550"/>
      <c r="E302" s="581"/>
      <c r="H302" s="527"/>
      <c r="I302" s="547"/>
      <c r="J302" s="550"/>
      <c r="K302" s="550"/>
      <c r="L302" s="581"/>
    </row>
    <row r="303" spans="1:12" ht="15" outlineLevel="1">
      <c r="A303" s="625" t="s">
        <v>651</v>
      </c>
      <c r="B303" s="620"/>
      <c r="C303" s="550"/>
      <c r="D303" s="550"/>
      <c r="E303" s="581"/>
      <c r="H303" s="527"/>
      <c r="I303" s="547"/>
      <c r="J303" s="550"/>
      <c r="K303" s="550"/>
      <c r="L303" s="581"/>
    </row>
    <row r="304" spans="1:12" ht="15" outlineLevel="1">
      <c r="A304" s="625" t="s">
        <v>652</v>
      </c>
      <c r="B304" s="620"/>
      <c r="C304" s="550"/>
      <c r="D304" s="550"/>
      <c r="E304" s="581"/>
      <c r="H304" s="527"/>
      <c r="I304" s="547"/>
      <c r="J304" s="550"/>
      <c r="K304" s="550"/>
      <c r="L304" s="581"/>
    </row>
    <row r="305" spans="1:12" ht="15" outlineLevel="1">
      <c r="A305" s="625" t="s">
        <v>653</v>
      </c>
      <c r="B305" s="620"/>
      <c r="C305" s="550"/>
      <c r="D305" s="550"/>
      <c r="E305" s="581"/>
      <c r="H305" s="527"/>
      <c r="I305" s="547"/>
      <c r="J305" s="550"/>
      <c r="K305" s="550"/>
      <c r="L305" s="581"/>
    </row>
    <row r="306" spans="1:12" ht="15" outlineLevel="1">
      <c r="A306" s="625" t="s">
        <v>654</v>
      </c>
      <c r="B306" s="620"/>
      <c r="C306" s="550"/>
      <c r="D306" s="550"/>
      <c r="E306" s="581"/>
      <c r="H306" s="527"/>
      <c r="I306" s="547"/>
      <c r="J306" s="550"/>
      <c r="K306" s="550"/>
      <c r="L306" s="581"/>
    </row>
    <row r="307" spans="1:14" ht="15" outlineLevel="1">
      <c r="A307" s="625" t="s">
        <v>655</v>
      </c>
      <c r="B307" s="620"/>
      <c r="C307" s="550"/>
      <c r="D307" s="550"/>
      <c r="E307" s="581"/>
      <c r="H307" s="527"/>
      <c r="I307" s="547"/>
      <c r="J307" s="550"/>
      <c r="K307" s="550"/>
      <c r="L307" s="581"/>
      <c r="N307" s="528"/>
    </row>
    <row r="308" spans="1:14" ht="15" outlineLevel="1">
      <c r="A308" s="625" t="s">
        <v>656</v>
      </c>
      <c r="B308" s="620"/>
      <c r="C308" s="550"/>
      <c r="D308" s="550"/>
      <c r="E308" s="581"/>
      <c r="H308" s="527"/>
      <c r="I308" s="547"/>
      <c r="J308" s="550"/>
      <c r="K308" s="550"/>
      <c r="L308" s="581"/>
      <c r="N308" s="528"/>
    </row>
    <row r="309" spans="1:14" ht="15" outlineLevel="1">
      <c r="A309" s="625" t="s">
        <v>657</v>
      </c>
      <c r="B309" s="620"/>
      <c r="C309" s="550"/>
      <c r="D309" s="550"/>
      <c r="E309" s="581"/>
      <c r="H309" s="527"/>
      <c r="I309" s="547"/>
      <c r="J309" s="550"/>
      <c r="K309" s="550"/>
      <c r="L309" s="581"/>
      <c r="N309" s="528"/>
    </row>
    <row r="310" spans="1:14" ht="15" outlineLevel="1">
      <c r="A310" s="625" t="s">
        <v>658</v>
      </c>
      <c r="H310" s="527"/>
      <c r="N310" s="528"/>
    </row>
    <row r="311" spans="1:14" ht="37.5">
      <c r="A311" s="543"/>
      <c r="B311" s="542" t="s">
        <v>178</v>
      </c>
      <c r="C311" s="543"/>
      <c r="D311" s="543"/>
      <c r="E311" s="543"/>
      <c r="F311" s="543"/>
      <c r="G311" s="544"/>
      <c r="H311" s="527"/>
      <c r="I311" s="534"/>
      <c r="J311" s="536"/>
      <c r="K311" s="536"/>
      <c r="L311" s="536"/>
      <c r="M311" s="536"/>
      <c r="N311" s="528"/>
    </row>
    <row r="312" spans="1:14" ht="15">
      <c r="A312" s="625" t="s">
        <v>659</v>
      </c>
      <c r="B312" s="557" t="s">
        <v>116</v>
      </c>
      <c r="C312" s="530" t="s">
        <v>1556</v>
      </c>
      <c r="H312" s="527"/>
      <c r="I312" s="557"/>
      <c r="J312" s="550"/>
      <c r="N312" s="528"/>
    </row>
    <row r="313" spans="1:14" ht="15" outlineLevel="1">
      <c r="A313" s="625" t="s">
        <v>660</v>
      </c>
      <c r="B313" s="557"/>
      <c r="C313" s="550"/>
      <c r="H313" s="527"/>
      <c r="I313" s="557"/>
      <c r="J313" s="550"/>
      <c r="N313" s="528"/>
    </row>
    <row r="314" spans="1:14" ht="15" outlineLevel="1">
      <c r="A314" s="625" t="s">
        <v>661</v>
      </c>
      <c r="B314" s="557"/>
      <c r="C314" s="550"/>
      <c r="H314" s="527"/>
      <c r="I314" s="557"/>
      <c r="J314" s="550"/>
      <c r="N314" s="528"/>
    </row>
    <row r="315" spans="1:14" ht="15" outlineLevel="1">
      <c r="A315" s="625" t="s">
        <v>662</v>
      </c>
      <c r="B315" s="557"/>
      <c r="C315" s="550"/>
      <c r="H315" s="527"/>
      <c r="I315" s="557"/>
      <c r="J315" s="550"/>
      <c r="N315" s="528"/>
    </row>
    <row r="316" spans="1:14" ht="15" outlineLevel="1">
      <c r="A316" s="625" t="s">
        <v>663</v>
      </c>
      <c r="B316" s="557"/>
      <c r="C316" s="550"/>
      <c r="H316" s="527"/>
      <c r="I316" s="557"/>
      <c r="J316" s="550"/>
      <c r="N316" s="528"/>
    </row>
    <row r="317" spans="1:14" ht="15" outlineLevel="1">
      <c r="A317" s="625" t="s">
        <v>664</v>
      </c>
      <c r="B317" s="557"/>
      <c r="C317" s="550"/>
      <c r="H317" s="527"/>
      <c r="I317" s="557"/>
      <c r="J317" s="550"/>
      <c r="N317" s="528"/>
    </row>
    <row r="318" spans="1:14" ht="15" outlineLevel="1">
      <c r="A318" s="625" t="s">
        <v>665</v>
      </c>
      <c r="B318" s="557"/>
      <c r="C318" s="550"/>
      <c r="H318" s="527"/>
      <c r="I318" s="557"/>
      <c r="J318" s="550"/>
      <c r="N318" s="528"/>
    </row>
    <row r="319" spans="1:14" ht="18.75">
      <c r="A319" s="543"/>
      <c r="B319" s="542" t="s">
        <v>179</v>
      </c>
      <c r="C319" s="543"/>
      <c r="D319" s="543"/>
      <c r="E319" s="543"/>
      <c r="F319" s="543"/>
      <c r="G319" s="544"/>
      <c r="H319" s="527"/>
      <c r="I319" s="534"/>
      <c r="J319" s="536"/>
      <c r="K319" s="536"/>
      <c r="L319" s="536"/>
      <c r="M319" s="536"/>
      <c r="N319" s="528"/>
    </row>
    <row r="320" spans="1:14" ht="15" customHeight="1" outlineLevel="1">
      <c r="A320" s="552"/>
      <c r="B320" s="553" t="s">
        <v>724</v>
      </c>
      <c r="C320" s="552"/>
      <c r="D320" s="552"/>
      <c r="E320" s="554"/>
      <c r="F320" s="555"/>
      <c r="G320" s="555"/>
      <c r="H320" s="527"/>
      <c r="L320" s="527"/>
      <c r="M320" s="527"/>
      <c r="N320" s="528"/>
    </row>
    <row r="321" spans="1:14" ht="15" outlineLevel="1">
      <c r="A321" s="625" t="s">
        <v>666</v>
      </c>
      <c r="B321" s="620" t="s">
        <v>210</v>
      </c>
      <c r="C321" s="547" t="s">
        <v>158</v>
      </c>
      <c r="H321" s="527"/>
      <c r="N321" s="528"/>
    </row>
    <row r="322" spans="1:14" ht="15" outlineLevel="1">
      <c r="A322" s="625" t="s">
        <v>667</v>
      </c>
      <c r="B322" s="620" t="s">
        <v>211</v>
      </c>
      <c r="C322" s="547" t="s">
        <v>158</v>
      </c>
      <c r="H322" s="527"/>
      <c r="N322" s="528"/>
    </row>
    <row r="323" spans="1:14" ht="15" outlineLevel="1">
      <c r="A323" s="625" t="s">
        <v>668</v>
      </c>
      <c r="B323" s="620" t="s">
        <v>162</v>
      </c>
      <c r="C323" s="547" t="s">
        <v>1198</v>
      </c>
      <c r="H323" s="527"/>
      <c r="I323" s="528"/>
      <c r="J323" s="528"/>
      <c r="K323" s="528"/>
      <c r="L323" s="528"/>
      <c r="M323" s="528"/>
      <c r="N323" s="528"/>
    </row>
    <row r="324" spans="1:14" ht="15" outlineLevel="1">
      <c r="A324" s="625" t="s">
        <v>669</v>
      </c>
      <c r="B324" s="620" t="s">
        <v>163</v>
      </c>
      <c r="C324" s="547" t="s">
        <v>1198</v>
      </c>
      <c r="H324" s="527"/>
      <c r="I324" s="528"/>
      <c r="J324" s="528"/>
      <c r="K324" s="528"/>
      <c r="L324" s="528"/>
      <c r="M324" s="528"/>
      <c r="N324" s="528"/>
    </row>
    <row r="325" spans="1:14" ht="15" outlineLevel="1">
      <c r="A325" s="625" t="s">
        <v>670</v>
      </c>
      <c r="B325" s="620" t="s">
        <v>168</v>
      </c>
      <c r="C325" s="530" t="s">
        <v>1196</v>
      </c>
      <c r="H325" s="527"/>
      <c r="I325" s="528"/>
      <c r="J325" s="528"/>
      <c r="K325" s="528"/>
      <c r="L325" s="528"/>
      <c r="M325" s="528"/>
      <c r="N325" s="528"/>
    </row>
    <row r="326" spans="1:14" ht="15" outlineLevel="1">
      <c r="A326" s="625" t="s">
        <v>671</v>
      </c>
      <c r="B326" s="620" t="s">
        <v>164</v>
      </c>
      <c r="C326" s="547" t="s">
        <v>1198</v>
      </c>
      <c r="H326" s="527"/>
      <c r="I326" s="528"/>
      <c r="J326" s="528"/>
      <c r="K326" s="528"/>
      <c r="L326" s="528"/>
      <c r="M326" s="528"/>
      <c r="N326" s="528"/>
    </row>
    <row r="327" spans="1:14" ht="15" outlineLevel="1">
      <c r="A327" s="625" t="s">
        <v>672</v>
      </c>
      <c r="B327" s="620" t="s">
        <v>165</v>
      </c>
      <c r="C327" s="547" t="s">
        <v>1198</v>
      </c>
      <c r="H327" s="527"/>
      <c r="I327" s="528"/>
      <c r="J327" s="528"/>
      <c r="K327" s="528"/>
      <c r="L327" s="528"/>
      <c r="M327" s="528"/>
      <c r="N327" s="528"/>
    </row>
    <row r="328" spans="1:14" ht="15" outlineLevel="1">
      <c r="A328" s="625" t="s">
        <v>673</v>
      </c>
      <c r="B328" s="620" t="s">
        <v>166</v>
      </c>
      <c r="C328" s="547" t="s">
        <v>1198</v>
      </c>
      <c r="H328" s="527"/>
      <c r="I328" s="528"/>
      <c r="J328" s="528"/>
      <c r="K328" s="528"/>
      <c r="L328" s="528"/>
      <c r="M328" s="528"/>
      <c r="N328" s="528"/>
    </row>
    <row r="329" spans="1:14" ht="30" outlineLevel="1">
      <c r="A329" s="625" t="s">
        <v>674</v>
      </c>
      <c r="B329" s="620" t="s">
        <v>167</v>
      </c>
      <c r="C329" s="530" t="s">
        <v>1547</v>
      </c>
      <c r="H329" s="527"/>
      <c r="I329" s="528"/>
      <c r="J329" s="528"/>
      <c r="K329" s="528"/>
      <c r="L329" s="528"/>
      <c r="M329" s="528"/>
      <c r="N329" s="528"/>
    </row>
    <row r="330" spans="1:14" ht="15" outlineLevel="1">
      <c r="A330" s="625" t="s">
        <v>675</v>
      </c>
      <c r="B330" s="630" t="s">
        <v>1590</v>
      </c>
      <c r="H330" s="527"/>
      <c r="I330" s="528"/>
      <c r="J330" s="528"/>
      <c r="K330" s="528"/>
      <c r="L330" s="528"/>
      <c r="M330" s="528"/>
      <c r="N330" s="528"/>
    </row>
    <row r="331" spans="1:14" ht="15" outlineLevel="1">
      <c r="A331" s="625" t="s">
        <v>676</v>
      </c>
      <c r="B331" s="630" t="s">
        <v>1590</v>
      </c>
      <c r="H331" s="527"/>
      <c r="I331" s="528"/>
      <c r="J331" s="528"/>
      <c r="K331" s="528"/>
      <c r="L331" s="528"/>
      <c r="M331" s="528"/>
      <c r="N331" s="528"/>
    </row>
    <row r="332" spans="1:14" ht="15" outlineLevel="1">
      <c r="A332" s="625" t="s">
        <v>677</v>
      </c>
      <c r="B332" s="630" t="s">
        <v>1590</v>
      </c>
      <c r="H332" s="527"/>
      <c r="I332" s="528"/>
      <c r="J332" s="528"/>
      <c r="K332" s="528"/>
      <c r="L332" s="528"/>
      <c r="M332" s="528"/>
      <c r="N332" s="528"/>
    </row>
    <row r="333" spans="1:14" ht="15" outlineLevel="1">
      <c r="A333" s="625" t="s">
        <v>678</v>
      </c>
      <c r="B333" s="630" t="s">
        <v>1590</v>
      </c>
      <c r="H333" s="527"/>
      <c r="I333" s="528"/>
      <c r="J333" s="528"/>
      <c r="K333" s="528"/>
      <c r="L333" s="528"/>
      <c r="M333" s="528"/>
      <c r="N333" s="528"/>
    </row>
    <row r="334" spans="1:14" ht="15" outlineLevel="1">
      <c r="A334" s="625" t="s">
        <v>679</v>
      </c>
      <c r="B334" s="630" t="s">
        <v>1590</v>
      </c>
      <c r="H334" s="527"/>
      <c r="I334" s="528"/>
      <c r="J334" s="528"/>
      <c r="K334" s="528"/>
      <c r="L334" s="528"/>
      <c r="M334" s="528"/>
      <c r="N334" s="528"/>
    </row>
    <row r="335" spans="1:14" ht="15" outlineLevel="1">
      <c r="A335" s="625" t="s">
        <v>680</v>
      </c>
      <c r="B335" s="630" t="s">
        <v>1590</v>
      </c>
      <c r="H335" s="527"/>
      <c r="I335" s="528"/>
      <c r="J335" s="528"/>
      <c r="K335" s="528"/>
      <c r="L335" s="528"/>
      <c r="M335" s="528"/>
      <c r="N335" s="528"/>
    </row>
    <row r="336" spans="1:14" ht="15" outlineLevel="1">
      <c r="A336" s="625" t="s">
        <v>681</v>
      </c>
      <c r="B336" s="630" t="s">
        <v>1590</v>
      </c>
      <c r="H336" s="527"/>
      <c r="I336" s="528"/>
      <c r="J336" s="528"/>
      <c r="K336" s="528"/>
      <c r="L336" s="528"/>
      <c r="M336" s="528"/>
      <c r="N336" s="528"/>
    </row>
    <row r="337" spans="1:14" ht="15" outlineLevel="1">
      <c r="A337" s="625" t="s">
        <v>682</v>
      </c>
      <c r="B337" s="630" t="s">
        <v>1590</v>
      </c>
      <c r="H337" s="527"/>
      <c r="I337" s="528"/>
      <c r="J337" s="528"/>
      <c r="K337" s="528"/>
      <c r="L337" s="528"/>
      <c r="M337" s="528"/>
      <c r="N337" s="528"/>
    </row>
    <row r="338" spans="1:14" ht="15" outlineLevel="1">
      <c r="A338" s="625" t="s">
        <v>683</v>
      </c>
      <c r="B338" s="630" t="s">
        <v>1590</v>
      </c>
      <c r="H338" s="527"/>
      <c r="I338" s="528"/>
      <c r="J338" s="528"/>
      <c r="K338" s="528"/>
      <c r="L338" s="528"/>
      <c r="M338" s="528"/>
      <c r="N338" s="528"/>
    </row>
    <row r="339" spans="1:14" ht="15" outlineLevel="1">
      <c r="A339" s="625" t="s">
        <v>684</v>
      </c>
      <c r="B339" s="630" t="s">
        <v>1590</v>
      </c>
      <c r="H339" s="527"/>
      <c r="I339" s="528"/>
      <c r="J339" s="528"/>
      <c r="K339" s="528"/>
      <c r="L339" s="528"/>
      <c r="M339" s="528"/>
      <c r="N339" s="528"/>
    </row>
    <row r="340" spans="1:14" ht="15" outlineLevel="1">
      <c r="A340" s="625" t="s">
        <v>685</v>
      </c>
      <c r="B340" s="630" t="s">
        <v>1590</v>
      </c>
      <c r="H340" s="527"/>
      <c r="I340" s="528"/>
      <c r="J340" s="528"/>
      <c r="K340" s="528"/>
      <c r="L340" s="528"/>
      <c r="M340" s="528"/>
      <c r="N340" s="528"/>
    </row>
    <row r="341" spans="1:14" ht="15" outlineLevel="1">
      <c r="A341" s="625" t="s">
        <v>686</v>
      </c>
      <c r="B341" s="630" t="s">
        <v>1590</v>
      </c>
      <c r="H341" s="527"/>
      <c r="I341" s="528"/>
      <c r="J341" s="528"/>
      <c r="K341" s="528"/>
      <c r="L341" s="528"/>
      <c r="M341" s="528"/>
      <c r="N341" s="528"/>
    </row>
    <row r="342" spans="1:14" ht="15" outlineLevel="1">
      <c r="A342" s="625" t="s">
        <v>687</v>
      </c>
      <c r="B342" s="630" t="s">
        <v>1590</v>
      </c>
      <c r="H342" s="527"/>
      <c r="I342" s="528"/>
      <c r="J342" s="528"/>
      <c r="K342" s="528"/>
      <c r="L342" s="528"/>
      <c r="M342" s="528"/>
      <c r="N342" s="528"/>
    </row>
    <row r="343" spans="1:14" ht="15" outlineLevel="1">
      <c r="A343" s="625" t="s">
        <v>688</v>
      </c>
      <c r="B343" s="630" t="s">
        <v>1590</v>
      </c>
      <c r="H343" s="527"/>
      <c r="I343" s="528"/>
      <c r="J343" s="528"/>
      <c r="K343" s="528"/>
      <c r="L343" s="528"/>
      <c r="M343" s="528"/>
      <c r="N343" s="528"/>
    </row>
    <row r="344" spans="1:14" ht="15" outlineLevel="1">
      <c r="A344" s="625" t="s">
        <v>689</v>
      </c>
      <c r="B344" s="630" t="s">
        <v>1590</v>
      </c>
      <c r="H344" s="527"/>
      <c r="I344" s="528"/>
      <c r="J344" s="528"/>
      <c r="K344" s="528"/>
      <c r="L344" s="528"/>
      <c r="M344" s="528"/>
      <c r="N344" s="528"/>
    </row>
    <row r="345" spans="1:14" ht="15" outlineLevel="1">
      <c r="A345" s="625" t="s">
        <v>690</v>
      </c>
      <c r="B345" s="630" t="s">
        <v>1590</v>
      </c>
      <c r="H345" s="527"/>
      <c r="I345" s="528"/>
      <c r="J345" s="528"/>
      <c r="K345" s="528"/>
      <c r="L345" s="528"/>
      <c r="M345" s="528"/>
      <c r="N345" s="528"/>
    </row>
    <row r="346" spans="1:14" ht="15" outlineLevel="1">
      <c r="A346" s="625" t="s">
        <v>691</v>
      </c>
      <c r="B346" s="630" t="s">
        <v>1590</v>
      </c>
      <c r="H346" s="527"/>
      <c r="I346" s="528"/>
      <c r="J346" s="528"/>
      <c r="K346" s="528"/>
      <c r="L346" s="528"/>
      <c r="M346" s="528"/>
      <c r="N346" s="528"/>
    </row>
    <row r="347" spans="1:14" ht="15" outlineLevel="1">
      <c r="A347" s="625" t="s">
        <v>692</v>
      </c>
      <c r="B347" s="630" t="s">
        <v>1590</v>
      </c>
      <c r="H347" s="527"/>
      <c r="I347" s="528"/>
      <c r="J347" s="528"/>
      <c r="K347" s="528"/>
      <c r="L347" s="528"/>
      <c r="M347" s="528"/>
      <c r="N347" s="528"/>
    </row>
    <row r="348" spans="1:14" ht="15" outlineLevel="1">
      <c r="A348" s="625" t="s">
        <v>693</v>
      </c>
      <c r="B348" s="630" t="s">
        <v>1590</v>
      </c>
      <c r="H348" s="527"/>
      <c r="I348" s="528"/>
      <c r="J348" s="528"/>
      <c r="K348" s="528"/>
      <c r="L348" s="528"/>
      <c r="M348" s="528"/>
      <c r="N348" s="528"/>
    </row>
    <row r="349" spans="1:14" ht="15" outlineLevel="1">
      <c r="A349" s="625" t="s">
        <v>694</v>
      </c>
      <c r="B349" s="630" t="s">
        <v>1590</v>
      </c>
      <c r="H349" s="527"/>
      <c r="I349" s="528"/>
      <c r="J349" s="528"/>
      <c r="K349" s="528"/>
      <c r="L349" s="528"/>
      <c r="M349" s="528"/>
      <c r="N349" s="528"/>
    </row>
    <row r="350" spans="1:14" ht="15" outlineLevel="1">
      <c r="A350" s="625" t="s">
        <v>695</v>
      </c>
      <c r="B350" s="630" t="s">
        <v>1590</v>
      </c>
      <c r="H350" s="527"/>
      <c r="I350" s="528"/>
      <c r="J350" s="528"/>
      <c r="K350" s="528"/>
      <c r="L350" s="528"/>
      <c r="M350" s="528"/>
      <c r="N350" s="528"/>
    </row>
    <row r="351" spans="1:14" ht="15" outlineLevel="1">
      <c r="A351" s="625" t="s">
        <v>696</v>
      </c>
      <c r="B351" s="630" t="s">
        <v>1590</v>
      </c>
      <c r="H351" s="527"/>
      <c r="I351" s="528"/>
      <c r="J351" s="528"/>
      <c r="K351" s="528"/>
      <c r="L351" s="528"/>
      <c r="M351" s="528"/>
      <c r="N351" s="528"/>
    </row>
    <row r="352" spans="1:14" ht="15" outlineLevel="1">
      <c r="A352" s="625" t="s">
        <v>697</v>
      </c>
      <c r="B352" s="630" t="s">
        <v>1590</v>
      </c>
      <c r="H352" s="527"/>
      <c r="I352" s="528"/>
      <c r="J352" s="528"/>
      <c r="K352" s="528"/>
      <c r="L352" s="528"/>
      <c r="M352" s="528"/>
      <c r="N352" s="528"/>
    </row>
    <row r="353" spans="1:14" ht="15" outlineLevel="1">
      <c r="A353" s="625" t="s">
        <v>698</v>
      </c>
      <c r="B353" s="630" t="s">
        <v>1590</v>
      </c>
      <c r="H353" s="527"/>
      <c r="I353" s="528"/>
      <c r="J353" s="528"/>
      <c r="K353" s="528"/>
      <c r="L353" s="528"/>
      <c r="M353" s="528"/>
      <c r="N353" s="528"/>
    </row>
    <row r="354" spans="1:14" ht="15" outlineLevel="1">
      <c r="A354" s="625" t="s">
        <v>699</v>
      </c>
      <c r="B354" s="630" t="s">
        <v>1590</v>
      </c>
      <c r="H354" s="527"/>
      <c r="I354" s="528"/>
      <c r="J354" s="528"/>
      <c r="K354" s="528"/>
      <c r="L354" s="528"/>
      <c r="M354" s="528"/>
      <c r="N354" s="528"/>
    </row>
    <row r="355" spans="1:14" ht="15" outlineLevel="1">
      <c r="A355" s="625" t="s">
        <v>700</v>
      </c>
      <c r="B355" s="630" t="s">
        <v>1590</v>
      </c>
      <c r="H355" s="527"/>
      <c r="I355" s="528"/>
      <c r="J355" s="528"/>
      <c r="K355" s="528"/>
      <c r="L355" s="528"/>
      <c r="M355" s="528"/>
      <c r="N355" s="528"/>
    </row>
    <row r="356" spans="1:14" ht="15" outlineLevel="1">
      <c r="A356" s="625" t="s">
        <v>701</v>
      </c>
      <c r="B356" s="630" t="s">
        <v>1590</v>
      </c>
      <c r="H356" s="527"/>
      <c r="I356" s="528"/>
      <c r="J356" s="528"/>
      <c r="K356" s="528"/>
      <c r="L356" s="528"/>
      <c r="M356" s="528"/>
      <c r="N356" s="528"/>
    </row>
    <row r="357" spans="1:14" ht="15" outlineLevel="1">
      <c r="A357" s="625" t="s">
        <v>702</v>
      </c>
      <c r="B357" s="630" t="s">
        <v>1590</v>
      </c>
      <c r="H357" s="527"/>
      <c r="I357" s="528"/>
      <c r="J357" s="528"/>
      <c r="K357" s="528"/>
      <c r="L357" s="528"/>
      <c r="M357" s="528"/>
      <c r="N357" s="528"/>
    </row>
    <row r="358" spans="1:14" ht="15" outlineLevel="1">
      <c r="A358" s="625" t="s">
        <v>703</v>
      </c>
      <c r="B358" s="630" t="s">
        <v>1590</v>
      </c>
      <c r="H358" s="527"/>
      <c r="I358" s="528"/>
      <c r="J358" s="528"/>
      <c r="K358" s="528"/>
      <c r="L358" s="528"/>
      <c r="M358" s="528"/>
      <c r="N358" s="528"/>
    </row>
    <row r="359" spans="1:14" ht="15" outlineLevel="1">
      <c r="A359" s="625" t="s">
        <v>704</v>
      </c>
      <c r="B359" s="630" t="s">
        <v>1590</v>
      </c>
      <c r="H359" s="527"/>
      <c r="I359" s="528"/>
      <c r="J359" s="528"/>
      <c r="K359" s="528"/>
      <c r="L359" s="528"/>
      <c r="M359" s="528"/>
      <c r="N359" s="528"/>
    </row>
    <row r="360" spans="1:14" ht="15" outlineLevel="1">
      <c r="A360" s="625" t="s">
        <v>705</v>
      </c>
      <c r="B360" s="630" t="s">
        <v>1590</v>
      </c>
      <c r="H360" s="527"/>
      <c r="I360" s="528"/>
      <c r="J360" s="528"/>
      <c r="K360" s="528"/>
      <c r="L360" s="528"/>
      <c r="M360" s="528"/>
      <c r="N360" s="528"/>
    </row>
    <row r="361" spans="1:14" ht="15" outlineLevel="1">
      <c r="A361" s="625" t="s">
        <v>706</v>
      </c>
      <c r="B361" s="630" t="s">
        <v>1590</v>
      </c>
      <c r="H361" s="527"/>
      <c r="I361" s="528"/>
      <c r="J361" s="528"/>
      <c r="K361" s="528"/>
      <c r="L361" s="528"/>
      <c r="M361" s="528"/>
      <c r="N361" s="528"/>
    </row>
    <row r="362" spans="1:14" ht="15" outlineLevel="1">
      <c r="A362" s="625" t="s">
        <v>707</v>
      </c>
      <c r="B362" s="630" t="s">
        <v>1590</v>
      </c>
      <c r="H362" s="527"/>
      <c r="I362" s="528"/>
      <c r="J362" s="528"/>
      <c r="K362" s="528"/>
      <c r="L362" s="528"/>
      <c r="M362" s="528"/>
      <c r="N362" s="528"/>
    </row>
    <row r="363" spans="1:14" ht="15" outlineLevel="1">
      <c r="A363" s="625" t="s">
        <v>708</v>
      </c>
      <c r="B363" s="630" t="s">
        <v>1590</v>
      </c>
      <c r="H363" s="527"/>
      <c r="I363" s="528"/>
      <c r="J363" s="528"/>
      <c r="K363" s="528"/>
      <c r="L363" s="528"/>
      <c r="M363" s="528"/>
      <c r="N363" s="528"/>
    </row>
    <row r="364" spans="1:14" ht="15" outlineLevel="1">
      <c r="A364" s="625" t="s">
        <v>709</v>
      </c>
      <c r="B364" s="630" t="s">
        <v>1590</v>
      </c>
      <c r="H364" s="527"/>
      <c r="I364" s="528"/>
      <c r="J364" s="528"/>
      <c r="K364" s="528"/>
      <c r="L364" s="528"/>
      <c r="M364" s="528"/>
      <c r="N364" s="528"/>
    </row>
    <row r="365" spans="1:14" ht="15" outlineLevel="1">
      <c r="A365" s="625" t="s">
        <v>710</v>
      </c>
      <c r="B365" s="630" t="s">
        <v>1590</v>
      </c>
      <c r="H365" s="527"/>
      <c r="I365" s="528"/>
      <c r="J365" s="528"/>
      <c r="K365" s="528"/>
      <c r="L365" s="528"/>
      <c r="M365" s="528"/>
      <c r="N365" s="528"/>
    </row>
    <row r="366" spans="8:14" ht="15">
      <c r="H366" s="527"/>
      <c r="I366" s="528"/>
      <c r="J366" s="528"/>
      <c r="K366" s="528"/>
      <c r="L366" s="528"/>
      <c r="M366" s="528"/>
      <c r="N366" s="528"/>
    </row>
    <row r="367" spans="8:14" ht="15">
      <c r="H367" s="527"/>
      <c r="I367" s="528"/>
      <c r="J367" s="528"/>
      <c r="K367" s="528"/>
      <c r="L367" s="528"/>
      <c r="M367" s="528"/>
      <c r="N367" s="528"/>
    </row>
    <row r="368" spans="8:14" ht="15">
      <c r="H368" s="527"/>
      <c r="I368" s="528"/>
      <c r="J368" s="528"/>
      <c r="K368" s="528"/>
      <c r="L368" s="528"/>
      <c r="M368" s="528"/>
      <c r="N368" s="528"/>
    </row>
    <row r="369" spans="8:14" ht="15">
      <c r="H369" s="527"/>
      <c r="I369" s="528"/>
      <c r="J369" s="528"/>
      <c r="K369" s="528"/>
      <c r="L369" s="528"/>
      <c r="M369" s="528"/>
      <c r="N369" s="528"/>
    </row>
    <row r="370" spans="8:14" ht="15">
      <c r="H370" s="527"/>
      <c r="I370" s="528"/>
      <c r="J370" s="528"/>
      <c r="K370" s="528"/>
      <c r="L370" s="528"/>
      <c r="M370" s="528"/>
      <c r="N370" s="528"/>
    </row>
    <row r="371" spans="1:14" ht="15">
      <c r="A371" s="528"/>
      <c r="B371" s="528"/>
      <c r="C371" s="528"/>
      <c r="D371" s="528"/>
      <c r="E371" s="528"/>
      <c r="F371" s="528"/>
      <c r="G371" s="528"/>
      <c r="H371" s="527"/>
      <c r="I371" s="528"/>
      <c r="J371" s="528"/>
      <c r="K371" s="528"/>
      <c r="L371" s="528"/>
      <c r="M371" s="528"/>
      <c r="N371" s="528"/>
    </row>
    <row r="372" spans="1:14" ht="15">
      <c r="A372" s="528"/>
      <c r="B372" s="528"/>
      <c r="C372" s="528"/>
      <c r="D372" s="528"/>
      <c r="E372" s="528"/>
      <c r="F372" s="528"/>
      <c r="G372" s="528"/>
      <c r="H372" s="527"/>
      <c r="I372" s="528"/>
      <c r="J372" s="528"/>
      <c r="K372" s="528"/>
      <c r="L372" s="528"/>
      <c r="M372" s="528"/>
      <c r="N372" s="528"/>
    </row>
    <row r="373" spans="1:14" ht="15">
      <c r="A373" s="528"/>
      <c r="B373" s="528"/>
      <c r="C373" s="528"/>
      <c r="D373" s="528"/>
      <c r="E373" s="528"/>
      <c r="F373" s="528"/>
      <c r="G373" s="528"/>
      <c r="H373" s="527"/>
      <c r="I373" s="528"/>
      <c r="J373" s="528"/>
      <c r="K373" s="528"/>
      <c r="L373" s="528"/>
      <c r="M373" s="528"/>
      <c r="N373" s="528"/>
    </row>
    <row r="374" spans="1:14" ht="15">
      <c r="A374" s="528"/>
      <c r="B374" s="528"/>
      <c r="C374" s="528"/>
      <c r="D374" s="528"/>
      <c r="E374" s="528"/>
      <c r="F374" s="528"/>
      <c r="G374" s="528"/>
      <c r="H374" s="527"/>
      <c r="I374" s="528"/>
      <c r="J374" s="528"/>
      <c r="K374" s="528"/>
      <c r="L374" s="528"/>
      <c r="M374" s="528"/>
      <c r="N374" s="528"/>
    </row>
    <row r="375" spans="1:14" ht="15">
      <c r="A375" s="528"/>
      <c r="B375" s="528"/>
      <c r="C375" s="528"/>
      <c r="D375" s="528"/>
      <c r="E375" s="528"/>
      <c r="F375" s="528"/>
      <c r="G375" s="528"/>
      <c r="H375" s="527"/>
      <c r="I375" s="528"/>
      <c r="J375" s="528"/>
      <c r="K375" s="528"/>
      <c r="L375" s="528"/>
      <c r="M375" s="528"/>
      <c r="N375" s="528"/>
    </row>
    <row r="376" spans="1:14" ht="15">
      <c r="A376" s="528"/>
      <c r="B376" s="528"/>
      <c r="C376" s="528"/>
      <c r="D376" s="528"/>
      <c r="E376" s="528"/>
      <c r="F376" s="528"/>
      <c r="G376" s="528"/>
      <c r="H376" s="527"/>
      <c r="I376" s="528"/>
      <c r="J376" s="528"/>
      <c r="K376" s="528"/>
      <c r="L376" s="528"/>
      <c r="M376" s="528"/>
      <c r="N376" s="528"/>
    </row>
    <row r="377" spans="1:14" ht="15">
      <c r="A377" s="528"/>
      <c r="B377" s="528"/>
      <c r="C377" s="528"/>
      <c r="D377" s="528"/>
      <c r="E377" s="528"/>
      <c r="F377" s="528"/>
      <c r="G377" s="528"/>
      <c r="H377" s="527"/>
      <c r="I377" s="528"/>
      <c r="J377" s="528"/>
      <c r="K377" s="528"/>
      <c r="L377" s="528"/>
      <c r="M377" s="528"/>
      <c r="N377" s="528"/>
    </row>
    <row r="378" spans="1:14" ht="15">
      <c r="A378" s="528"/>
      <c r="B378" s="528"/>
      <c r="C378" s="528"/>
      <c r="D378" s="528"/>
      <c r="E378" s="528"/>
      <c r="F378" s="528"/>
      <c r="G378" s="528"/>
      <c r="H378" s="527"/>
      <c r="I378" s="528"/>
      <c r="J378" s="528"/>
      <c r="K378" s="528"/>
      <c r="L378" s="528"/>
      <c r="M378" s="528"/>
      <c r="N378" s="528"/>
    </row>
    <row r="379" spans="1:14" ht="15">
      <c r="A379" s="528"/>
      <c r="B379" s="528"/>
      <c r="C379" s="528"/>
      <c r="D379" s="528"/>
      <c r="E379" s="528"/>
      <c r="F379" s="528"/>
      <c r="G379" s="528"/>
      <c r="H379" s="527"/>
      <c r="I379" s="528"/>
      <c r="J379" s="528"/>
      <c r="K379" s="528"/>
      <c r="L379" s="528"/>
      <c r="M379" s="528"/>
      <c r="N379" s="528"/>
    </row>
    <row r="380" spans="1:14" ht="15">
      <c r="A380" s="528"/>
      <c r="B380" s="528"/>
      <c r="C380" s="528"/>
      <c r="D380" s="528"/>
      <c r="E380" s="528"/>
      <c r="F380" s="528"/>
      <c r="G380" s="528"/>
      <c r="H380" s="527"/>
      <c r="I380" s="528"/>
      <c r="J380" s="528"/>
      <c r="K380" s="528"/>
      <c r="L380" s="528"/>
      <c r="M380" s="528"/>
      <c r="N380" s="528"/>
    </row>
    <row r="381" spans="1:14" ht="15">
      <c r="A381" s="528"/>
      <c r="B381" s="528"/>
      <c r="C381" s="528"/>
      <c r="D381" s="528"/>
      <c r="E381" s="528"/>
      <c r="F381" s="528"/>
      <c r="G381" s="528"/>
      <c r="H381" s="527"/>
      <c r="I381" s="528"/>
      <c r="J381" s="528"/>
      <c r="K381" s="528"/>
      <c r="L381" s="528"/>
      <c r="M381" s="528"/>
      <c r="N381" s="528"/>
    </row>
    <row r="382" spans="1:14" ht="15">
      <c r="A382" s="528"/>
      <c r="B382" s="528"/>
      <c r="C382" s="528"/>
      <c r="D382" s="528"/>
      <c r="E382" s="528"/>
      <c r="F382" s="528"/>
      <c r="G382" s="528"/>
      <c r="H382" s="527"/>
      <c r="I382" s="528"/>
      <c r="J382" s="528"/>
      <c r="K382" s="528"/>
      <c r="L382" s="528"/>
      <c r="M382" s="528"/>
      <c r="N382" s="528"/>
    </row>
    <row r="383" spans="1:14" ht="15">
      <c r="A383" s="528"/>
      <c r="B383" s="528"/>
      <c r="C383" s="528"/>
      <c r="D383" s="528"/>
      <c r="E383" s="528"/>
      <c r="F383" s="528"/>
      <c r="G383" s="528"/>
      <c r="H383" s="527"/>
      <c r="I383" s="528"/>
      <c r="J383" s="528"/>
      <c r="K383" s="528"/>
      <c r="L383" s="528"/>
      <c r="M383" s="528"/>
      <c r="N383" s="528"/>
    </row>
    <row r="384" spans="1:14" ht="15">
      <c r="A384" s="528"/>
      <c r="B384" s="528"/>
      <c r="C384" s="528"/>
      <c r="D384" s="528"/>
      <c r="E384" s="528"/>
      <c r="F384" s="528"/>
      <c r="G384" s="528"/>
      <c r="H384" s="527"/>
      <c r="I384" s="528"/>
      <c r="J384" s="528"/>
      <c r="K384" s="528"/>
      <c r="L384" s="528"/>
      <c r="M384" s="528"/>
      <c r="N384" s="528"/>
    </row>
    <row r="385" spans="1:14" ht="15">
      <c r="A385" s="528"/>
      <c r="B385" s="528"/>
      <c r="C385" s="528"/>
      <c r="D385" s="528"/>
      <c r="E385" s="528"/>
      <c r="F385" s="528"/>
      <c r="G385" s="528"/>
      <c r="H385" s="527"/>
      <c r="I385" s="528"/>
      <c r="J385" s="528"/>
      <c r="K385" s="528"/>
      <c r="L385" s="528"/>
      <c r="M385" s="528"/>
      <c r="N385" s="528"/>
    </row>
    <row r="386" spans="1:14" ht="15">
      <c r="A386" s="528"/>
      <c r="B386" s="528"/>
      <c r="C386" s="528"/>
      <c r="D386" s="528"/>
      <c r="E386" s="528"/>
      <c r="F386" s="528"/>
      <c r="G386" s="528"/>
      <c r="H386" s="527"/>
      <c r="I386" s="528"/>
      <c r="J386" s="528"/>
      <c r="K386" s="528"/>
      <c r="L386" s="528"/>
      <c r="M386" s="528"/>
      <c r="N386" s="528"/>
    </row>
    <row r="387" spans="1:14" ht="15">
      <c r="A387" s="528"/>
      <c r="B387" s="528"/>
      <c r="C387" s="528"/>
      <c r="D387" s="528"/>
      <c r="E387" s="528"/>
      <c r="F387" s="528"/>
      <c r="G387" s="528"/>
      <c r="H387" s="527"/>
      <c r="I387" s="528"/>
      <c r="J387" s="528"/>
      <c r="K387" s="528"/>
      <c r="L387" s="528"/>
      <c r="M387" s="528"/>
      <c r="N387" s="528"/>
    </row>
    <row r="388" spans="1:14" ht="15">
      <c r="A388" s="528"/>
      <c r="B388" s="528"/>
      <c r="C388" s="528"/>
      <c r="D388" s="528"/>
      <c r="E388" s="528"/>
      <c r="F388" s="528"/>
      <c r="G388" s="528"/>
      <c r="H388" s="527"/>
      <c r="I388" s="528"/>
      <c r="J388" s="528"/>
      <c r="K388" s="528"/>
      <c r="L388" s="528"/>
      <c r="M388" s="528"/>
      <c r="N388" s="528"/>
    </row>
    <row r="389" spans="1:14" ht="15">
      <c r="A389" s="528"/>
      <c r="B389" s="528"/>
      <c r="C389" s="528"/>
      <c r="D389" s="528"/>
      <c r="E389" s="528"/>
      <c r="F389" s="528"/>
      <c r="G389" s="528"/>
      <c r="H389" s="527"/>
      <c r="I389" s="528"/>
      <c r="J389" s="528"/>
      <c r="K389" s="528"/>
      <c r="L389" s="528"/>
      <c r="M389" s="528"/>
      <c r="N389" s="528"/>
    </row>
    <row r="390" spans="1:14" ht="15">
      <c r="A390" s="528"/>
      <c r="B390" s="528"/>
      <c r="C390" s="528"/>
      <c r="D390" s="528"/>
      <c r="E390" s="528"/>
      <c r="F390" s="528"/>
      <c r="G390" s="528"/>
      <c r="H390" s="527"/>
      <c r="I390" s="528"/>
      <c r="J390" s="528"/>
      <c r="K390" s="528"/>
      <c r="L390" s="528"/>
      <c r="M390" s="528"/>
      <c r="N390" s="528"/>
    </row>
    <row r="391" spans="1:14" ht="15">
      <c r="A391" s="528"/>
      <c r="B391" s="528"/>
      <c r="C391" s="528"/>
      <c r="D391" s="528"/>
      <c r="E391" s="528"/>
      <c r="F391" s="528"/>
      <c r="G391" s="528"/>
      <c r="H391" s="527"/>
      <c r="I391" s="528"/>
      <c r="J391" s="528"/>
      <c r="K391" s="528"/>
      <c r="L391" s="528"/>
      <c r="M391" s="528"/>
      <c r="N391" s="528"/>
    </row>
    <row r="392" spans="1:14" ht="15">
      <c r="A392" s="528"/>
      <c r="B392" s="528"/>
      <c r="C392" s="528"/>
      <c r="D392" s="528"/>
      <c r="E392" s="528"/>
      <c r="F392" s="528"/>
      <c r="G392" s="528"/>
      <c r="H392" s="527"/>
      <c r="I392" s="528"/>
      <c r="J392" s="528"/>
      <c r="K392" s="528"/>
      <c r="L392" s="528"/>
      <c r="M392" s="528"/>
      <c r="N392" s="528"/>
    </row>
    <row r="393" spans="1:14" ht="15">
      <c r="A393" s="528"/>
      <c r="B393" s="528"/>
      <c r="C393" s="528"/>
      <c r="D393" s="528"/>
      <c r="E393" s="528"/>
      <c r="F393" s="528"/>
      <c r="G393" s="528"/>
      <c r="H393" s="527"/>
      <c r="I393" s="528"/>
      <c r="J393" s="528"/>
      <c r="K393" s="528"/>
      <c r="L393" s="528"/>
      <c r="M393" s="528"/>
      <c r="N393" s="528"/>
    </row>
    <row r="394" spans="1:14" ht="15">
      <c r="A394" s="528"/>
      <c r="B394" s="528"/>
      <c r="C394" s="528"/>
      <c r="D394" s="528"/>
      <c r="E394" s="528"/>
      <c r="F394" s="528"/>
      <c r="G394" s="528"/>
      <c r="H394" s="527"/>
      <c r="I394" s="528"/>
      <c r="J394" s="528"/>
      <c r="K394" s="528"/>
      <c r="L394" s="528"/>
      <c r="M394" s="528"/>
      <c r="N394" s="528"/>
    </row>
    <row r="395" spans="1:14" ht="15">
      <c r="A395" s="528"/>
      <c r="B395" s="528"/>
      <c r="C395" s="528"/>
      <c r="D395" s="528"/>
      <c r="E395" s="528"/>
      <c r="F395" s="528"/>
      <c r="G395" s="528"/>
      <c r="H395" s="527"/>
      <c r="I395" s="528"/>
      <c r="J395" s="528"/>
      <c r="K395" s="528"/>
      <c r="L395" s="528"/>
      <c r="M395" s="528"/>
      <c r="N395" s="528"/>
    </row>
    <row r="396" spans="1:14" ht="15">
      <c r="A396" s="528"/>
      <c r="B396" s="528"/>
      <c r="C396" s="528"/>
      <c r="D396" s="528"/>
      <c r="E396" s="528"/>
      <c r="F396" s="528"/>
      <c r="G396" s="528"/>
      <c r="H396" s="527"/>
      <c r="I396" s="528"/>
      <c r="J396" s="528"/>
      <c r="K396" s="528"/>
      <c r="L396" s="528"/>
      <c r="M396" s="528"/>
      <c r="N396" s="528"/>
    </row>
    <row r="397" spans="1:14" ht="15">
      <c r="A397" s="528"/>
      <c r="B397" s="528"/>
      <c r="C397" s="528"/>
      <c r="D397" s="528"/>
      <c r="E397" s="528"/>
      <c r="F397" s="528"/>
      <c r="G397" s="528"/>
      <c r="H397" s="527"/>
      <c r="I397" s="528"/>
      <c r="J397" s="528"/>
      <c r="K397" s="528"/>
      <c r="L397" s="528"/>
      <c r="M397" s="528"/>
      <c r="N397" s="528"/>
    </row>
    <row r="398" spans="1:14" ht="15">
      <c r="A398" s="528"/>
      <c r="B398" s="528"/>
      <c r="C398" s="528"/>
      <c r="D398" s="528"/>
      <c r="E398" s="528"/>
      <c r="F398" s="528"/>
      <c r="G398" s="528"/>
      <c r="H398" s="527"/>
      <c r="I398" s="528"/>
      <c r="J398" s="528"/>
      <c r="K398" s="528"/>
      <c r="L398" s="528"/>
      <c r="M398" s="528"/>
      <c r="N398" s="528"/>
    </row>
    <row r="399" spans="1:14" ht="15">
      <c r="A399" s="528"/>
      <c r="B399" s="528"/>
      <c r="C399" s="528"/>
      <c r="D399" s="528"/>
      <c r="E399" s="528"/>
      <c r="F399" s="528"/>
      <c r="G399" s="528"/>
      <c r="H399" s="527"/>
      <c r="I399" s="528"/>
      <c r="J399" s="528"/>
      <c r="K399" s="528"/>
      <c r="L399" s="528"/>
      <c r="M399" s="528"/>
      <c r="N399" s="528"/>
    </row>
    <row r="400" spans="1:14" ht="15">
      <c r="A400" s="528"/>
      <c r="B400" s="528"/>
      <c r="C400" s="528"/>
      <c r="D400" s="528"/>
      <c r="E400" s="528"/>
      <c r="F400" s="528"/>
      <c r="G400" s="528"/>
      <c r="H400" s="527"/>
      <c r="I400" s="528"/>
      <c r="J400" s="528"/>
      <c r="K400" s="528"/>
      <c r="L400" s="528"/>
      <c r="M400" s="528"/>
      <c r="N400" s="528"/>
    </row>
    <row r="401" spans="1:14" ht="15">
      <c r="A401" s="528"/>
      <c r="B401" s="528"/>
      <c r="C401" s="528"/>
      <c r="D401" s="528"/>
      <c r="E401" s="528"/>
      <c r="F401" s="528"/>
      <c r="G401" s="528"/>
      <c r="H401" s="527"/>
      <c r="I401" s="528"/>
      <c r="J401" s="528"/>
      <c r="K401" s="528"/>
      <c r="L401" s="528"/>
      <c r="M401" s="528"/>
      <c r="N401" s="528"/>
    </row>
    <row r="402" spans="1:14" ht="15">
      <c r="A402" s="528"/>
      <c r="B402" s="528"/>
      <c r="C402" s="528"/>
      <c r="D402" s="528"/>
      <c r="E402" s="528"/>
      <c r="F402" s="528"/>
      <c r="G402" s="528"/>
      <c r="H402" s="527"/>
      <c r="I402" s="528"/>
      <c r="J402" s="528"/>
      <c r="K402" s="528"/>
      <c r="L402" s="528"/>
      <c r="M402" s="528"/>
      <c r="N402" s="528"/>
    </row>
    <row r="403" spans="1:14" ht="15">
      <c r="A403" s="528"/>
      <c r="B403" s="528"/>
      <c r="C403" s="528"/>
      <c r="D403" s="528"/>
      <c r="E403" s="528"/>
      <c r="F403" s="528"/>
      <c r="G403" s="528"/>
      <c r="H403" s="527"/>
      <c r="I403" s="528"/>
      <c r="J403" s="528"/>
      <c r="K403" s="528"/>
      <c r="L403" s="528"/>
      <c r="M403" s="528"/>
      <c r="N403" s="528"/>
    </row>
    <row r="404" spans="1:14" ht="15">
      <c r="A404" s="528"/>
      <c r="B404" s="528"/>
      <c r="C404" s="528"/>
      <c r="D404" s="528"/>
      <c r="E404" s="528"/>
      <c r="F404" s="528"/>
      <c r="G404" s="528"/>
      <c r="H404" s="527"/>
      <c r="I404" s="528"/>
      <c r="J404" s="528"/>
      <c r="K404" s="528"/>
      <c r="L404" s="528"/>
      <c r="M404" s="528"/>
      <c r="N404" s="528"/>
    </row>
    <row r="405" spans="1:14" ht="15">
      <c r="A405" s="528"/>
      <c r="B405" s="528"/>
      <c r="C405" s="528"/>
      <c r="D405" s="528"/>
      <c r="E405" s="528"/>
      <c r="F405" s="528"/>
      <c r="G405" s="528"/>
      <c r="H405" s="527"/>
      <c r="I405" s="528"/>
      <c r="J405" s="528"/>
      <c r="K405" s="528"/>
      <c r="L405" s="528"/>
      <c r="M405" s="528"/>
      <c r="N405" s="528"/>
    </row>
    <row r="406" spans="1:14" ht="15">
      <c r="A406" s="528"/>
      <c r="B406" s="528"/>
      <c r="C406" s="528"/>
      <c r="D406" s="528"/>
      <c r="E406" s="528"/>
      <c r="F406" s="528"/>
      <c r="G406" s="528"/>
      <c r="H406" s="527"/>
      <c r="I406" s="528"/>
      <c r="J406" s="528"/>
      <c r="K406" s="528"/>
      <c r="L406" s="528"/>
      <c r="M406" s="528"/>
      <c r="N406" s="528"/>
    </row>
    <row r="407" spans="1:14" ht="15">
      <c r="A407" s="528"/>
      <c r="B407" s="528"/>
      <c r="C407" s="528"/>
      <c r="D407" s="528"/>
      <c r="E407" s="528"/>
      <c r="F407" s="528"/>
      <c r="G407" s="528"/>
      <c r="H407" s="527"/>
      <c r="I407" s="528"/>
      <c r="J407" s="528"/>
      <c r="K407" s="528"/>
      <c r="L407" s="528"/>
      <c r="M407" s="528"/>
      <c r="N407" s="528"/>
    </row>
    <row r="408" spans="1:14" ht="15">
      <c r="A408" s="528"/>
      <c r="B408" s="528"/>
      <c r="C408" s="528"/>
      <c r="D408" s="528"/>
      <c r="E408" s="528"/>
      <c r="F408" s="528"/>
      <c r="G408" s="528"/>
      <c r="H408" s="527"/>
      <c r="I408" s="528"/>
      <c r="J408" s="528"/>
      <c r="K408" s="528"/>
      <c r="L408" s="528"/>
      <c r="M408" s="528"/>
      <c r="N408" s="528"/>
    </row>
    <row r="409" spans="1:14" ht="15">
      <c r="A409" s="528"/>
      <c r="B409" s="528"/>
      <c r="C409" s="528"/>
      <c r="D409" s="528"/>
      <c r="E409" s="528"/>
      <c r="F409" s="528"/>
      <c r="G409" s="528"/>
      <c r="H409" s="527"/>
      <c r="I409" s="528"/>
      <c r="J409" s="528"/>
      <c r="K409" s="528"/>
      <c r="L409" s="528"/>
      <c r="M409" s="528"/>
      <c r="N409" s="528"/>
    </row>
    <row r="410" spans="1:14" ht="15">
      <c r="A410" s="528"/>
      <c r="B410" s="528"/>
      <c r="C410" s="528"/>
      <c r="D410" s="528"/>
      <c r="E410" s="528"/>
      <c r="F410" s="528"/>
      <c r="G410" s="528"/>
      <c r="H410" s="527"/>
      <c r="I410" s="528"/>
      <c r="J410" s="528"/>
      <c r="K410" s="528"/>
      <c r="L410" s="528"/>
      <c r="M410" s="528"/>
      <c r="N410" s="528"/>
    </row>
    <row r="411" spans="1:14" ht="15">
      <c r="A411" s="528"/>
      <c r="B411" s="528"/>
      <c r="C411" s="528"/>
      <c r="D411" s="528"/>
      <c r="E411" s="528"/>
      <c r="F411" s="528"/>
      <c r="G411" s="528"/>
      <c r="H411" s="527"/>
      <c r="I411" s="528"/>
      <c r="J411" s="528"/>
      <c r="K411" s="528"/>
      <c r="L411" s="528"/>
      <c r="M411" s="528"/>
      <c r="N411" s="528"/>
    </row>
    <row r="412" spans="1:14" ht="15">
      <c r="A412" s="528"/>
      <c r="B412" s="528"/>
      <c r="C412" s="528"/>
      <c r="D412" s="528"/>
      <c r="E412" s="528"/>
      <c r="F412" s="528"/>
      <c r="G412" s="528"/>
      <c r="H412" s="527"/>
      <c r="I412" s="528"/>
      <c r="J412" s="528"/>
      <c r="K412" s="528"/>
      <c r="L412" s="528"/>
      <c r="M412" s="528"/>
      <c r="N412" s="528"/>
    </row>
    <row r="413" spans="1:14" ht="15">
      <c r="A413" s="528"/>
      <c r="B413" s="528"/>
      <c r="C413" s="528"/>
      <c r="D413" s="528"/>
      <c r="E413" s="528"/>
      <c r="F413" s="528"/>
      <c r="G413" s="528"/>
      <c r="H413" s="527"/>
      <c r="I413" s="528"/>
      <c r="J413" s="528"/>
      <c r="K413" s="528"/>
      <c r="L413" s="528"/>
      <c r="M413" s="528"/>
      <c r="N413" s="528"/>
    </row>
  </sheetData>
  <protectedRanges>
    <protectedRange sqref="B59:B64" name="HTT General"/>
    <protectedRange sqref="B78:B82" name="HTT General_1"/>
    <protectedRange sqref="B128:B136" name="Range6"/>
    <protectedRange sqref="B156:B162" name="Range7"/>
    <protectedRange sqref="B180:B191" name="Range9"/>
    <protectedRange sqref="B209:B215" name="Range10"/>
    <protectedRange sqref="B221:B227" name="Range10_1"/>
    <protectedRange sqref="B330:B365" name="Range11"/>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http://ec.europa.eu/finance/bank/docs/regcapital/acts/delegated/141010_delegated-act-liquidity-coverage_en.pdf"/>
    <hyperlink ref="B10" location="'A. HTT General'!B311" display="5. References to Capital Requirements Regulation (CRR) 129(1)"/>
    <hyperlink ref="C294" location="'A. HTT General'!B109" display="'A. HTT General'!B109"/>
    <hyperlink ref="D292" location="'B1. HTT Mortgage Assets'!B266" display="'B1. HTT Mortgage Assets'!B266"/>
    <hyperlink ref="C292" location="'B1. HTT Mortgage Assets'!B166" display="'B1. HTT Mortgage Assets'!B166"/>
    <hyperlink ref="C293" location="'B1. HTT Mortgage Assets'!B130" display="'B1. HTT Mortgage Assets'!B130"/>
    <hyperlink ref="D293" location="'A. HTT General'!B227" display="'A. HTT General'!B227"/>
    <hyperlink ref="C16" r:id="rId4" display="http://www.rbc.com/investorrelations/covered-bonds.html"/>
    <hyperlink ref="F292:F293" location="'B2. HTT Public Sector Assets'!B166" display="'B2. HTT Public Sector Assets'!B166"/>
    <hyperlink ref="D290" location="'B2. HTT Public Sector Assets'!B166" display="'B2. HTT Public Sector Assets'!B166"/>
    <hyperlink ref="C29" r:id="rId5" display="https://coveredbondlabel.com/profile"/>
    <hyperlink ref="C229" r:id="rId6" display="https://coveredbondlabel.com/profile"/>
  </hyperlinks>
  <printOptions/>
  <pageMargins left="0.708661417322835" right="0.708661417322835" top="0.748031496062992" bottom="0.748031496062992" header="0.31496062992126" footer="0.31496062992126"/>
  <pageSetup fitToHeight="8" fitToWidth="1" horizontalDpi="600" verticalDpi="600" orientation="landscape" paperSize="9" scale="53" r:id="rId10"/>
  <headerFooter>
    <oddHeader>&amp;R&amp;G</oddHeader>
  </headerFooter>
  <legacyDrawing r:id="rId8"/>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G388"/>
  <sheetViews>
    <sheetView zoomScale="115" zoomScaleNormal="115" zoomScaleSheetLayoutView="80" zoomScalePageLayoutView="80" workbookViewId="0" topLeftCell="A1"/>
  </sheetViews>
  <sheetFormatPr defaultColWidth="8.8515625" defaultRowHeight="15" outlineLevelRow="1"/>
  <cols>
    <col min="1" max="1" width="13.8515625" style="45" customWidth="1"/>
    <col min="2" max="2" width="60.8515625" style="4" customWidth="1"/>
    <col min="3" max="3" width="41.00390625" style="4" customWidth="1"/>
    <col min="4" max="4" width="40.8515625" style="4" customWidth="1"/>
    <col min="5" max="5" width="6.7109375" style="4" customWidth="1"/>
    <col min="6" max="6" width="41.57421875" style="4" customWidth="1"/>
    <col min="7" max="7" width="41.57421875" style="2" customWidth="1"/>
    <col min="8" max="16384" width="8.8515625" style="1" customWidth="1"/>
  </cols>
  <sheetData>
    <row r="1" spans="1:6" ht="31.5">
      <c r="A1" s="18" t="s">
        <v>215</v>
      </c>
      <c r="B1" s="18"/>
      <c r="C1" s="2"/>
      <c r="D1" s="2"/>
      <c r="E1" s="2"/>
      <c r="F1" s="631" t="s">
        <v>2159</v>
      </c>
    </row>
    <row r="2" spans="1:6" ht="15.75" thickBot="1">
      <c r="A2" s="44"/>
      <c r="B2" s="2"/>
      <c r="C2" s="2"/>
      <c r="D2" s="2"/>
      <c r="E2" s="2"/>
      <c r="F2" s="2"/>
    </row>
    <row r="3" spans="1:7" ht="19.5" thickBot="1">
      <c r="A3" s="30"/>
      <c r="B3" s="29" t="s">
        <v>114</v>
      </c>
      <c r="C3" s="67" t="s">
        <v>1469</v>
      </c>
      <c r="D3" s="30"/>
      <c r="E3" s="30"/>
      <c r="F3" s="30"/>
      <c r="G3" s="30"/>
    </row>
    <row r="4" ht="15.75" thickBot="1"/>
    <row r="5" spans="1:7" s="43" customFormat="1" ht="18.75">
      <c r="A5" s="52"/>
      <c r="B5" s="60" t="s">
        <v>216</v>
      </c>
      <c r="C5" s="52"/>
      <c r="D5" s="45"/>
      <c r="E5" s="3"/>
      <c r="F5" s="3"/>
      <c r="G5" s="44"/>
    </row>
    <row r="6" spans="1:7" s="43" customFormat="1" ht="15">
      <c r="A6" s="45"/>
      <c r="B6" s="56" t="s">
        <v>185</v>
      </c>
      <c r="C6" s="45"/>
      <c r="D6" s="45"/>
      <c r="E6" s="45"/>
      <c r="F6" s="45"/>
      <c r="G6" s="44"/>
    </row>
    <row r="7" spans="1:7" s="43" customFormat="1" ht="15">
      <c r="A7" s="45"/>
      <c r="B7" s="57" t="s">
        <v>186</v>
      </c>
      <c r="C7" s="45"/>
      <c r="D7" s="45"/>
      <c r="E7" s="45"/>
      <c r="F7" s="45"/>
      <c r="G7" s="44"/>
    </row>
    <row r="8" spans="1:7" s="43" customFormat="1" ht="15.75" thickBot="1">
      <c r="A8" s="45"/>
      <c r="B8" s="58" t="s">
        <v>187</v>
      </c>
      <c r="C8" s="45"/>
      <c r="D8" s="45"/>
      <c r="E8" s="45"/>
      <c r="F8" s="45"/>
      <c r="G8" s="44"/>
    </row>
    <row r="9" spans="1:7" s="43" customFormat="1" ht="15">
      <c r="A9" s="45"/>
      <c r="B9" s="53"/>
      <c r="C9" s="45"/>
      <c r="D9" s="45"/>
      <c r="E9" s="45"/>
      <c r="F9" s="45"/>
      <c r="G9" s="44"/>
    </row>
    <row r="10" spans="1:7" ht="37.5">
      <c r="A10" s="17" t="s">
        <v>184</v>
      </c>
      <c r="B10" s="17" t="s">
        <v>185</v>
      </c>
      <c r="C10" s="14"/>
      <c r="D10" s="14"/>
      <c r="E10" s="14"/>
      <c r="F10" s="14"/>
      <c r="G10" s="15"/>
    </row>
    <row r="11" spans="1:7" ht="15" customHeight="1">
      <c r="A11" s="49"/>
      <c r="B11" s="51" t="s">
        <v>1050</v>
      </c>
      <c r="C11" s="20" t="s">
        <v>68</v>
      </c>
      <c r="D11" s="20"/>
      <c r="E11" s="20"/>
      <c r="F11" s="21" t="s">
        <v>132</v>
      </c>
      <c r="G11" s="21"/>
    </row>
    <row r="12" spans="1:6" ht="15">
      <c r="A12" s="66" t="s">
        <v>725</v>
      </c>
      <c r="B12" s="4" t="s">
        <v>3</v>
      </c>
      <c r="C12" s="764">
        <v>51799.45391246</v>
      </c>
      <c r="F12" s="765">
        <v>1</v>
      </c>
    </row>
    <row r="13" spans="1:6" ht="15">
      <c r="A13" s="66" t="s">
        <v>726</v>
      </c>
      <c r="B13" s="4" t="s">
        <v>4</v>
      </c>
      <c r="C13" s="764">
        <v>0</v>
      </c>
      <c r="F13" s="765">
        <v>0</v>
      </c>
    </row>
    <row r="14" spans="1:7" s="43" customFormat="1" ht="15">
      <c r="A14" s="66" t="s">
        <v>727</v>
      </c>
      <c r="B14" s="45" t="s">
        <v>2</v>
      </c>
      <c r="C14" s="764">
        <v>0</v>
      </c>
      <c r="D14" s="45"/>
      <c r="E14" s="45"/>
      <c r="F14" s="765">
        <v>0</v>
      </c>
      <c r="G14" s="44"/>
    </row>
    <row r="15" spans="1:7" s="43" customFormat="1" ht="15">
      <c r="A15" s="66" t="s">
        <v>728</v>
      </c>
      <c r="B15" s="22" t="s">
        <v>1</v>
      </c>
      <c r="C15" s="764">
        <v>51799.45391246</v>
      </c>
      <c r="D15" s="4"/>
      <c r="E15" s="4"/>
      <c r="F15" s="635">
        <v>1</v>
      </c>
      <c r="G15" s="44"/>
    </row>
    <row r="16" spans="1:7" s="43" customFormat="1" ht="15" outlineLevel="1">
      <c r="A16" s="66" t="s">
        <v>729</v>
      </c>
      <c r="B16" s="619"/>
      <c r="C16" s="45"/>
      <c r="D16" s="45"/>
      <c r="E16" s="45"/>
      <c r="F16" s="39"/>
      <c r="G16" s="44"/>
    </row>
    <row r="17" spans="1:7" s="43" customFormat="1" ht="15" outlineLevel="1">
      <c r="A17" s="66" t="s">
        <v>730</v>
      </c>
      <c r="B17" s="619"/>
      <c r="C17" s="45"/>
      <c r="D17" s="45"/>
      <c r="E17" s="45"/>
      <c r="F17" s="39"/>
      <c r="G17" s="44"/>
    </row>
    <row r="18" spans="1:7" s="43" customFormat="1" ht="15" outlineLevel="1">
      <c r="A18" s="66" t="s">
        <v>731</v>
      </c>
      <c r="B18" s="619"/>
      <c r="C18" s="45"/>
      <c r="D18" s="45"/>
      <c r="E18" s="45"/>
      <c r="F18" s="39"/>
      <c r="G18" s="44"/>
    </row>
    <row r="19" spans="1:7" s="43" customFormat="1" ht="15" outlineLevel="1">
      <c r="A19" s="66" t="s">
        <v>732</v>
      </c>
      <c r="B19" s="619"/>
      <c r="C19" s="45"/>
      <c r="D19" s="45"/>
      <c r="E19" s="45"/>
      <c r="F19" s="39"/>
      <c r="G19" s="44"/>
    </row>
    <row r="20" spans="1:7" s="43" customFormat="1" ht="15" outlineLevel="1">
      <c r="A20" s="66" t="s">
        <v>733</v>
      </c>
      <c r="B20" s="619"/>
      <c r="C20" s="45"/>
      <c r="D20" s="45"/>
      <c r="E20" s="45"/>
      <c r="F20" s="39"/>
      <c r="G20" s="44"/>
    </row>
    <row r="21" spans="1:7" s="43" customFormat="1" ht="15" outlineLevel="1">
      <c r="A21" s="66" t="s">
        <v>734</v>
      </c>
      <c r="B21" s="619"/>
      <c r="C21" s="45"/>
      <c r="D21" s="45"/>
      <c r="E21" s="45"/>
      <c r="F21" s="39"/>
      <c r="G21" s="44"/>
    </row>
    <row r="22" spans="1:7" s="43" customFormat="1" ht="15" outlineLevel="1">
      <c r="A22" s="66" t="s">
        <v>735</v>
      </c>
      <c r="B22" s="619"/>
      <c r="C22" s="45"/>
      <c r="D22" s="45"/>
      <c r="E22" s="45"/>
      <c r="F22" s="39"/>
      <c r="G22" s="44"/>
    </row>
    <row r="23" spans="1:7" s="43" customFormat="1" ht="15" outlineLevel="1">
      <c r="A23" s="66" t="s">
        <v>736</v>
      </c>
      <c r="B23" s="619"/>
      <c r="C23" s="45"/>
      <c r="D23" s="45"/>
      <c r="E23" s="45"/>
      <c r="F23" s="39"/>
      <c r="G23" s="44"/>
    </row>
    <row r="24" spans="1:7" s="43" customFormat="1" ht="15" outlineLevel="1">
      <c r="A24" s="66" t="s">
        <v>737</v>
      </c>
      <c r="B24" s="619"/>
      <c r="C24" s="45"/>
      <c r="D24" s="45"/>
      <c r="E24" s="45"/>
      <c r="F24" s="39"/>
      <c r="G24" s="44"/>
    </row>
    <row r="25" spans="1:7" s="43" customFormat="1" ht="15" outlineLevel="1">
      <c r="A25" s="66" t="s">
        <v>738</v>
      </c>
      <c r="B25" s="619"/>
      <c r="C25" s="45"/>
      <c r="D25" s="45"/>
      <c r="E25" s="45"/>
      <c r="F25" s="39"/>
      <c r="G25" s="44"/>
    </row>
    <row r="26" spans="1:6" ht="15" outlineLevel="1">
      <c r="A26" s="66" t="s">
        <v>739</v>
      </c>
      <c r="B26" s="619"/>
      <c r="C26" s="1"/>
      <c r="D26" s="1"/>
      <c r="E26" s="1"/>
      <c r="F26" s="39"/>
    </row>
    <row r="27" spans="1:7" ht="15" customHeight="1">
      <c r="A27" s="49"/>
      <c r="B27" s="51" t="s">
        <v>1051</v>
      </c>
      <c r="C27" s="20" t="s">
        <v>126</v>
      </c>
      <c r="D27" s="49" t="s">
        <v>127</v>
      </c>
      <c r="E27" s="19"/>
      <c r="F27" s="49" t="s">
        <v>133</v>
      </c>
      <c r="G27" s="21"/>
    </row>
    <row r="28" spans="1:6" ht="15">
      <c r="A28" s="66" t="s">
        <v>740</v>
      </c>
      <c r="B28" s="4" t="s">
        <v>174</v>
      </c>
      <c r="C28" s="764">
        <v>299288</v>
      </c>
      <c r="D28" s="766">
        <v>0</v>
      </c>
      <c r="E28" s="45"/>
      <c r="F28" s="764">
        <v>299288</v>
      </c>
    </row>
    <row r="29" spans="1:7" s="43" customFormat="1" ht="15" outlineLevel="1">
      <c r="A29" s="66" t="s">
        <v>741</v>
      </c>
      <c r="B29" s="620"/>
      <c r="C29" s="45"/>
      <c r="D29" s="45"/>
      <c r="E29" s="45"/>
      <c r="F29" s="45"/>
      <c r="G29" s="44"/>
    </row>
    <row r="30" spans="1:7" s="43" customFormat="1" ht="15" outlineLevel="1">
      <c r="A30" s="66" t="s">
        <v>742</v>
      </c>
      <c r="B30" s="620"/>
      <c r="C30" s="45"/>
      <c r="D30" s="45"/>
      <c r="E30" s="45"/>
      <c r="F30" s="45"/>
      <c r="G30" s="44"/>
    </row>
    <row r="31" spans="1:7" s="43" customFormat="1" ht="15" outlineLevel="1">
      <c r="A31" s="66" t="s">
        <v>743</v>
      </c>
      <c r="B31" s="41"/>
      <c r="C31" s="45"/>
      <c r="D31" s="45"/>
      <c r="E31" s="45"/>
      <c r="F31" s="45"/>
      <c r="G31" s="44"/>
    </row>
    <row r="32" spans="1:7" s="43" customFormat="1" ht="15" outlineLevel="1">
      <c r="A32" s="66" t="s">
        <v>744</v>
      </c>
      <c r="B32" s="41"/>
      <c r="C32" s="45"/>
      <c r="D32" s="45"/>
      <c r="E32" s="45"/>
      <c r="F32" s="45"/>
      <c r="G32" s="44"/>
    </row>
    <row r="33" spans="1:7" s="43" customFormat="1" ht="15" outlineLevel="1">
      <c r="A33" s="66" t="s">
        <v>745</v>
      </c>
      <c r="B33" s="41"/>
      <c r="C33" s="45"/>
      <c r="D33" s="45"/>
      <c r="E33" s="45"/>
      <c r="F33" s="45"/>
      <c r="G33" s="44"/>
    </row>
    <row r="34" spans="1:7" s="43" customFormat="1" ht="15" outlineLevel="1">
      <c r="A34" s="66" t="s">
        <v>746</v>
      </c>
      <c r="B34" s="41"/>
      <c r="C34" s="45"/>
      <c r="D34" s="45"/>
      <c r="E34" s="45"/>
      <c r="F34" s="45"/>
      <c r="G34" s="44"/>
    </row>
    <row r="35" spans="1:7" ht="15" customHeight="1">
      <c r="A35" s="49"/>
      <c r="B35" s="51" t="s">
        <v>1052</v>
      </c>
      <c r="C35" s="20" t="s">
        <v>128</v>
      </c>
      <c r="D35" s="38" t="s">
        <v>129</v>
      </c>
      <c r="E35" s="19"/>
      <c r="F35" s="50" t="s">
        <v>132</v>
      </c>
      <c r="G35" s="21"/>
    </row>
    <row r="36" spans="1:6" ht="15">
      <c r="A36" s="66" t="s">
        <v>747</v>
      </c>
      <c r="B36" s="66" t="s">
        <v>171</v>
      </c>
      <c r="C36" s="635">
        <v>0.0005305475989465861</v>
      </c>
      <c r="D36" s="635">
        <v>0</v>
      </c>
      <c r="E36" s="767"/>
      <c r="F36" s="635">
        <v>0.0005305475989465861</v>
      </c>
    </row>
    <row r="37" spans="1:6" ht="15" outlineLevel="1">
      <c r="A37" s="66" t="s">
        <v>748</v>
      </c>
      <c r="D37" s="32"/>
      <c r="F37" s="45"/>
    </row>
    <row r="38" spans="1:7" s="43" customFormat="1" ht="15" outlineLevel="1">
      <c r="A38" s="66" t="s">
        <v>749</v>
      </c>
      <c r="B38" s="45"/>
      <c r="C38" s="45"/>
      <c r="D38" s="45"/>
      <c r="E38" s="45"/>
      <c r="F38" s="45"/>
      <c r="G38" s="44"/>
    </row>
    <row r="39" spans="1:7" s="43" customFormat="1" ht="15" outlineLevel="1">
      <c r="A39" s="66" t="s">
        <v>750</v>
      </c>
      <c r="B39" s="45"/>
      <c r="C39" s="45"/>
      <c r="D39" s="45"/>
      <c r="E39" s="45"/>
      <c r="F39" s="45"/>
      <c r="G39" s="44"/>
    </row>
    <row r="40" spans="1:7" s="43" customFormat="1" ht="15" outlineLevel="1">
      <c r="A40" s="66" t="s">
        <v>751</v>
      </c>
      <c r="B40" s="45"/>
      <c r="C40" s="45"/>
      <c r="D40" s="45"/>
      <c r="E40" s="45"/>
      <c r="F40" s="45"/>
      <c r="G40" s="44"/>
    </row>
    <row r="41" spans="1:7" s="43" customFormat="1" ht="15" outlineLevel="1">
      <c r="A41" s="66" t="s">
        <v>752</v>
      </c>
      <c r="B41" s="45"/>
      <c r="C41" s="45"/>
      <c r="D41" s="45"/>
      <c r="E41" s="45"/>
      <c r="F41" s="45"/>
      <c r="G41" s="44"/>
    </row>
    <row r="42" spans="1:7" s="43" customFormat="1" ht="15" outlineLevel="1">
      <c r="A42" s="66" t="s">
        <v>753</v>
      </c>
      <c r="B42" s="45"/>
      <c r="C42" s="45"/>
      <c r="D42" s="45"/>
      <c r="E42" s="45"/>
      <c r="F42" s="45"/>
      <c r="G42" s="44"/>
    </row>
    <row r="43" spans="1:7" ht="15" customHeight="1">
      <c r="A43" s="49"/>
      <c r="B43" s="51" t="s">
        <v>1053</v>
      </c>
      <c r="C43" s="49" t="s">
        <v>128</v>
      </c>
      <c r="D43" s="49" t="s">
        <v>129</v>
      </c>
      <c r="E43" s="19"/>
      <c r="F43" s="50" t="s">
        <v>132</v>
      </c>
      <c r="G43" s="21"/>
    </row>
    <row r="44" spans="1:7" ht="15">
      <c r="A44" s="66" t="s">
        <v>754</v>
      </c>
      <c r="B44" s="55" t="s">
        <v>76</v>
      </c>
      <c r="C44" s="640">
        <v>0</v>
      </c>
      <c r="D44" s="640">
        <v>0</v>
      </c>
      <c r="E44" s="767"/>
      <c r="F44" s="640">
        <v>0</v>
      </c>
      <c r="G44" s="4"/>
    </row>
    <row r="45" spans="1:7" s="31" customFormat="1" ht="15">
      <c r="A45" s="66" t="s">
        <v>755</v>
      </c>
      <c r="B45" s="45" t="s">
        <v>89</v>
      </c>
      <c r="C45" s="635">
        <v>0</v>
      </c>
      <c r="D45" s="635">
        <v>0</v>
      </c>
      <c r="E45" s="767"/>
      <c r="F45" s="635">
        <v>0</v>
      </c>
      <c r="G45" s="32"/>
    </row>
    <row r="46" spans="1:7" s="31" customFormat="1" ht="15">
      <c r="A46" s="66" t="s">
        <v>756</v>
      </c>
      <c r="B46" s="45" t="s">
        <v>77</v>
      </c>
      <c r="C46" s="635">
        <v>0</v>
      </c>
      <c r="D46" s="635">
        <v>0</v>
      </c>
      <c r="E46" s="767"/>
      <c r="F46" s="635">
        <v>0</v>
      </c>
      <c r="G46" s="32"/>
    </row>
    <row r="47" spans="1:7" s="31" customFormat="1" ht="15">
      <c r="A47" s="66" t="s">
        <v>757</v>
      </c>
      <c r="B47" s="45" t="s">
        <v>78</v>
      </c>
      <c r="C47" s="635">
        <v>0</v>
      </c>
      <c r="D47" s="635">
        <v>0</v>
      </c>
      <c r="E47" s="767"/>
      <c r="F47" s="635">
        <v>0</v>
      </c>
      <c r="G47" s="32"/>
    </row>
    <row r="48" spans="1:7" s="43" customFormat="1" ht="15">
      <c r="A48" s="66" t="s">
        <v>758</v>
      </c>
      <c r="B48" s="66" t="s">
        <v>221</v>
      </c>
      <c r="C48" s="635">
        <v>0</v>
      </c>
      <c r="D48" s="635">
        <v>0</v>
      </c>
      <c r="E48" s="767"/>
      <c r="F48" s="635">
        <v>0</v>
      </c>
      <c r="G48" s="66"/>
    </row>
    <row r="49" spans="1:7" s="31" customFormat="1" ht="15">
      <c r="A49" s="66" t="s">
        <v>759</v>
      </c>
      <c r="B49" s="45" t="s">
        <v>99</v>
      </c>
      <c r="C49" s="635">
        <v>0</v>
      </c>
      <c r="D49" s="635">
        <v>0</v>
      </c>
      <c r="E49" s="767"/>
      <c r="F49" s="635">
        <v>0</v>
      </c>
      <c r="G49" s="32"/>
    </row>
    <row r="50" spans="1:7" s="31" customFormat="1" ht="15">
      <c r="A50" s="66" t="s">
        <v>760</v>
      </c>
      <c r="B50" s="45" t="s">
        <v>96</v>
      </c>
      <c r="C50" s="635">
        <v>0</v>
      </c>
      <c r="D50" s="635">
        <v>0</v>
      </c>
      <c r="E50" s="767"/>
      <c r="F50" s="635">
        <v>0</v>
      </c>
      <c r="G50" s="32"/>
    </row>
    <row r="51" spans="1:7" s="31" customFormat="1" ht="15">
      <c r="A51" s="66" t="s">
        <v>761</v>
      </c>
      <c r="B51" s="45" t="s">
        <v>79</v>
      </c>
      <c r="C51" s="635">
        <v>0</v>
      </c>
      <c r="D51" s="635">
        <v>0</v>
      </c>
      <c r="E51" s="767"/>
      <c r="F51" s="635">
        <v>0</v>
      </c>
      <c r="G51" s="32"/>
    </row>
    <row r="52" spans="1:7" s="31" customFormat="1" ht="15">
      <c r="A52" s="66" t="s">
        <v>762</v>
      </c>
      <c r="B52" s="45" t="s">
        <v>80</v>
      </c>
      <c r="C52" s="635">
        <v>0</v>
      </c>
      <c r="D52" s="635">
        <v>0</v>
      </c>
      <c r="E52" s="767"/>
      <c r="F52" s="635">
        <v>0</v>
      </c>
      <c r="G52" s="32"/>
    </row>
    <row r="53" spans="1:7" s="31" customFormat="1" ht="15">
      <c r="A53" s="66" t="s">
        <v>763</v>
      </c>
      <c r="B53" s="45" t="s">
        <v>81</v>
      </c>
      <c r="C53" s="635">
        <v>0</v>
      </c>
      <c r="D53" s="635">
        <v>0</v>
      </c>
      <c r="E53" s="767"/>
      <c r="F53" s="635">
        <v>0</v>
      </c>
      <c r="G53" s="32"/>
    </row>
    <row r="54" spans="1:7" s="31" customFormat="1" ht="15">
      <c r="A54" s="66" t="s">
        <v>764</v>
      </c>
      <c r="B54" s="45" t="s">
        <v>0</v>
      </c>
      <c r="C54" s="635">
        <v>0</v>
      </c>
      <c r="D54" s="635">
        <v>0</v>
      </c>
      <c r="E54" s="767"/>
      <c r="F54" s="635">
        <v>0</v>
      </c>
      <c r="G54" s="32"/>
    </row>
    <row r="55" spans="1:7" s="31" customFormat="1" ht="15">
      <c r="A55" s="66" t="s">
        <v>765</v>
      </c>
      <c r="B55" s="45" t="s">
        <v>14</v>
      </c>
      <c r="C55" s="635">
        <v>0</v>
      </c>
      <c r="D55" s="635">
        <v>0</v>
      </c>
      <c r="E55" s="767"/>
      <c r="F55" s="635">
        <v>0</v>
      </c>
      <c r="G55" s="32"/>
    </row>
    <row r="56" spans="1:7" s="31" customFormat="1" ht="15">
      <c r="A56" s="66" t="s">
        <v>766</v>
      </c>
      <c r="B56" s="45" t="s">
        <v>82</v>
      </c>
      <c r="C56" s="635">
        <v>0</v>
      </c>
      <c r="D56" s="635">
        <v>0</v>
      </c>
      <c r="E56" s="767"/>
      <c r="F56" s="635">
        <v>0</v>
      </c>
      <c r="G56" s="32"/>
    </row>
    <row r="57" spans="1:7" s="31" customFormat="1" ht="15">
      <c r="A57" s="66" t="s">
        <v>767</v>
      </c>
      <c r="B57" s="45" t="s">
        <v>224</v>
      </c>
      <c r="C57" s="635">
        <v>0</v>
      </c>
      <c r="D57" s="635">
        <v>0</v>
      </c>
      <c r="E57" s="767"/>
      <c r="F57" s="635">
        <v>0</v>
      </c>
      <c r="G57" s="32"/>
    </row>
    <row r="58" spans="1:7" s="31" customFormat="1" ht="15">
      <c r="A58" s="66" t="s">
        <v>768</v>
      </c>
      <c r="B58" s="45" t="s">
        <v>97</v>
      </c>
      <c r="C58" s="635">
        <v>0</v>
      </c>
      <c r="D58" s="635">
        <v>0</v>
      </c>
      <c r="E58" s="767"/>
      <c r="F58" s="635">
        <v>0</v>
      </c>
      <c r="G58" s="32"/>
    </row>
    <row r="59" spans="1:7" s="31" customFormat="1" ht="15">
      <c r="A59" s="66" t="s">
        <v>769</v>
      </c>
      <c r="B59" s="45" t="s">
        <v>83</v>
      </c>
      <c r="C59" s="635">
        <v>0</v>
      </c>
      <c r="D59" s="635">
        <v>0</v>
      </c>
      <c r="E59" s="767"/>
      <c r="F59" s="635">
        <v>0</v>
      </c>
      <c r="G59" s="32"/>
    </row>
    <row r="60" spans="1:7" s="31" customFormat="1" ht="15">
      <c r="A60" s="66" t="s">
        <v>770</v>
      </c>
      <c r="B60" s="45" t="s">
        <v>84</v>
      </c>
      <c r="C60" s="635">
        <v>0</v>
      </c>
      <c r="D60" s="635">
        <v>0</v>
      </c>
      <c r="E60" s="767"/>
      <c r="F60" s="635">
        <v>0</v>
      </c>
      <c r="G60" s="32"/>
    </row>
    <row r="61" spans="1:7" s="31" customFormat="1" ht="15">
      <c r="A61" s="66" t="s">
        <v>771</v>
      </c>
      <c r="B61" s="45" t="s">
        <v>85</v>
      </c>
      <c r="C61" s="635">
        <v>0</v>
      </c>
      <c r="D61" s="635">
        <v>0</v>
      </c>
      <c r="E61" s="767"/>
      <c r="F61" s="635">
        <v>0</v>
      </c>
      <c r="G61" s="32"/>
    </row>
    <row r="62" spans="1:7" s="31" customFormat="1" ht="15">
      <c r="A62" s="66" t="s">
        <v>772</v>
      </c>
      <c r="B62" s="45" t="s">
        <v>86</v>
      </c>
      <c r="C62" s="635">
        <v>0</v>
      </c>
      <c r="D62" s="635">
        <v>0</v>
      </c>
      <c r="E62" s="767"/>
      <c r="F62" s="635">
        <v>0</v>
      </c>
      <c r="G62" s="32"/>
    </row>
    <row r="63" spans="1:7" s="31" customFormat="1" ht="15">
      <c r="A63" s="66" t="s">
        <v>773</v>
      </c>
      <c r="B63" s="45" t="s">
        <v>87</v>
      </c>
      <c r="C63" s="635">
        <v>0</v>
      </c>
      <c r="D63" s="635">
        <v>0</v>
      </c>
      <c r="E63" s="767"/>
      <c r="F63" s="635">
        <v>0</v>
      </c>
      <c r="G63" s="32"/>
    </row>
    <row r="64" spans="1:7" s="31" customFormat="1" ht="15">
      <c r="A64" s="66" t="s">
        <v>774</v>
      </c>
      <c r="B64" s="45" t="s">
        <v>88</v>
      </c>
      <c r="C64" s="635">
        <v>0</v>
      </c>
      <c r="D64" s="635">
        <v>0</v>
      </c>
      <c r="E64" s="767"/>
      <c r="F64" s="635">
        <v>0</v>
      </c>
      <c r="G64" s="32"/>
    </row>
    <row r="65" spans="1:7" s="31" customFormat="1" ht="15">
      <c r="A65" s="66" t="s">
        <v>775</v>
      </c>
      <c r="B65" s="45" t="s">
        <v>90</v>
      </c>
      <c r="C65" s="635">
        <v>0</v>
      </c>
      <c r="D65" s="635">
        <v>0</v>
      </c>
      <c r="E65" s="767"/>
      <c r="F65" s="635">
        <v>0</v>
      </c>
      <c r="G65" s="32"/>
    </row>
    <row r="66" spans="1:7" s="31" customFormat="1" ht="15">
      <c r="A66" s="66" t="s">
        <v>776</v>
      </c>
      <c r="B66" s="45" t="s">
        <v>91</v>
      </c>
      <c r="C66" s="635">
        <v>0</v>
      </c>
      <c r="D66" s="635">
        <v>0</v>
      </c>
      <c r="E66" s="767"/>
      <c r="F66" s="635">
        <v>0</v>
      </c>
      <c r="G66" s="32"/>
    </row>
    <row r="67" spans="1:7" s="31" customFormat="1" ht="15">
      <c r="A67" s="66" t="s">
        <v>777</v>
      </c>
      <c r="B67" s="45" t="s">
        <v>92</v>
      </c>
      <c r="C67" s="635">
        <v>0</v>
      </c>
      <c r="D67" s="635">
        <v>0</v>
      </c>
      <c r="E67" s="767"/>
      <c r="F67" s="635">
        <v>0</v>
      </c>
      <c r="G67" s="32"/>
    </row>
    <row r="68" spans="1:7" s="31" customFormat="1" ht="15">
      <c r="A68" s="66" t="s">
        <v>778</v>
      </c>
      <c r="B68" s="45" t="s">
        <v>94</v>
      </c>
      <c r="C68" s="635">
        <v>0</v>
      </c>
      <c r="D68" s="635">
        <v>0</v>
      </c>
      <c r="E68" s="767"/>
      <c r="F68" s="635">
        <v>0</v>
      </c>
      <c r="G68" s="32"/>
    </row>
    <row r="69" spans="1:7" s="31" customFormat="1" ht="15">
      <c r="A69" s="66" t="s">
        <v>779</v>
      </c>
      <c r="B69" s="45" t="s">
        <v>95</v>
      </c>
      <c r="C69" s="635">
        <v>0</v>
      </c>
      <c r="D69" s="635">
        <v>0</v>
      </c>
      <c r="E69" s="767"/>
      <c r="F69" s="635">
        <v>0</v>
      </c>
      <c r="G69" s="32"/>
    </row>
    <row r="70" spans="1:7" s="31" customFormat="1" ht="15">
      <c r="A70" s="66" t="s">
        <v>780</v>
      </c>
      <c r="B70" s="45" t="s">
        <v>15</v>
      </c>
      <c r="C70" s="635">
        <v>0</v>
      </c>
      <c r="D70" s="635">
        <v>0</v>
      </c>
      <c r="E70" s="767"/>
      <c r="F70" s="635">
        <v>0</v>
      </c>
      <c r="G70" s="32"/>
    </row>
    <row r="71" spans="1:7" s="31" customFormat="1" ht="15">
      <c r="A71" s="66" t="s">
        <v>781</v>
      </c>
      <c r="B71" s="45" t="s">
        <v>93</v>
      </c>
      <c r="C71" s="635">
        <v>0</v>
      </c>
      <c r="D71" s="635">
        <v>0</v>
      </c>
      <c r="E71" s="767"/>
      <c r="F71" s="635">
        <v>0</v>
      </c>
      <c r="G71" s="32"/>
    </row>
    <row r="72" spans="1:7" s="31" customFormat="1" ht="15">
      <c r="A72" s="66" t="s">
        <v>782</v>
      </c>
      <c r="B72" s="45" t="s">
        <v>98</v>
      </c>
      <c r="C72" s="635">
        <v>0</v>
      </c>
      <c r="D72" s="635">
        <v>0</v>
      </c>
      <c r="E72" s="767"/>
      <c r="F72" s="635">
        <v>0</v>
      </c>
      <c r="G72" s="32"/>
    </row>
    <row r="73" spans="1:7" ht="15">
      <c r="A73" s="66" t="s">
        <v>783</v>
      </c>
      <c r="B73" s="55" t="s">
        <v>100</v>
      </c>
      <c r="C73" s="640">
        <v>0</v>
      </c>
      <c r="D73" s="640">
        <v>0</v>
      </c>
      <c r="E73" s="767"/>
      <c r="F73" s="640">
        <v>0</v>
      </c>
      <c r="G73" s="4"/>
    </row>
    <row r="74" spans="1:7" ht="15">
      <c r="A74" s="66" t="s">
        <v>784</v>
      </c>
      <c r="B74" s="45" t="s">
        <v>101</v>
      </c>
      <c r="C74" s="635">
        <v>0</v>
      </c>
      <c r="D74" s="635">
        <v>0</v>
      </c>
      <c r="E74" s="767"/>
      <c r="F74" s="635">
        <v>0</v>
      </c>
      <c r="G74" s="4"/>
    </row>
    <row r="75" spans="1:7" ht="15">
      <c r="A75" s="66" t="s">
        <v>785</v>
      </c>
      <c r="B75" s="45" t="s">
        <v>102</v>
      </c>
      <c r="C75" s="635">
        <v>0</v>
      </c>
      <c r="D75" s="635">
        <v>0</v>
      </c>
      <c r="E75" s="767"/>
      <c r="F75" s="635">
        <v>0</v>
      </c>
      <c r="G75" s="4"/>
    </row>
    <row r="76" spans="1:7" ht="15">
      <c r="A76" s="66" t="s">
        <v>786</v>
      </c>
      <c r="B76" s="45" t="s">
        <v>103</v>
      </c>
      <c r="C76" s="635">
        <v>0</v>
      </c>
      <c r="D76" s="635">
        <v>0</v>
      </c>
      <c r="E76" s="767"/>
      <c r="F76" s="635">
        <v>0</v>
      </c>
      <c r="G76" s="4"/>
    </row>
    <row r="77" spans="1:7" ht="15">
      <c r="A77" s="66" t="s">
        <v>787</v>
      </c>
      <c r="B77" s="55" t="s">
        <v>2</v>
      </c>
      <c r="C77" s="640">
        <v>1</v>
      </c>
      <c r="D77" s="640">
        <v>0</v>
      </c>
      <c r="E77" s="767"/>
      <c r="F77" s="640">
        <v>1</v>
      </c>
      <c r="G77" s="4"/>
    </row>
    <row r="78" spans="1:7" ht="15">
      <c r="A78" s="66" t="s">
        <v>788</v>
      </c>
      <c r="B78" s="46" t="s">
        <v>104</v>
      </c>
      <c r="C78" s="635">
        <v>0</v>
      </c>
      <c r="D78" s="635">
        <v>0</v>
      </c>
      <c r="E78" s="767"/>
      <c r="F78" s="635">
        <v>0</v>
      </c>
      <c r="G78" s="4"/>
    </row>
    <row r="79" spans="1:7" ht="15">
      <c r="A79" s="66" t="s">
        <v>789</v>
      </c>
      <c r="B79" s="46" t="s">
        <v>105</v>
      </c>
      <c r="C79" s="635">
        <v>0</v>
      </c>
      <c r="D79" s="635">
        <v>0</v>
      </c>
      <c r="E79" s="767"/>
      <c r="F79" s="635">
        <v>0</v>
      </c>
      <c r="G79" s="4"/>
    </row>
    <row r="80" spans="1:7" s="43" customFormat="1" ht="15">
      <c r="A80" s="66" t="s">
        <v>790</v>
      </c>
      <c r="B80" s="46" t="s">
        <v>125</v>
      </c>
      <c r="C80" s="635">
        <v>0</v>
      </c>
      <c r="D80" s="635">
        <v>0</v>
      </c>
      <c r="E80" s="767"/>
      <c r="F80" s="635">
        <v>0</v>
      </c>
      <c r="G80" s="45"/>
    </row>
    <row r="81" spans="1:7" ht="15">
      <c r="A81" s="66" t="s">
        <v>791</v>
      </c>
      <c r="B81" s="46" t="s">
        <v>106</v>
      </c>
      <c r="C81" s="635">
        <v>1</v>
      </c>
      <c r="D81" s="635">
        <v>0</v>
      </c>
      <c r="E81" s="767"/>
      <c r="F81" s="635">
        <v>1</v>
      </c>
      <c r="G81" s="4"/>
    </row>
    <row r="82" spans="1:7" ht="15">
      <c r="A82" s="66" t="s">
        <v>792</v>
      </c>
      <c r="B82" s="46" t="s">
        <v>107</v>
      </c>
      <c r="C82" s="635">
        <v>0</v>
      </c>
      <c r="D82" s="635">
        <v>0</v>
      </c>
      <c r="E82" s="767"/>
      <c r="F82" s="635">
        <v>0</v>
      </c>
      <c r="G82" s="4"/>
    </row>
    <row r="83" spans="1:7" ht="15">
      <c r="A83" s="66" t="s">
        <v>793</v>
      </c>
      <c r="B83" s="46" t="s">
        <v>108</v>
      </c>
      <c r="C83" s="635">
        <v>0</v>
      </c>
      <c r="D83" s="635">
        <v>0</v>
      </c>
      <c r="E83" s="767"/>
      <c r="F83" s="635">
        <v>0</v>
      </c>
      <c r="G83" s="4"/>
    </row>
    <row r="84" spans="1:7" ht="15">
      <c r="A84" s="66" t="s">
        <v>794</v>
      </c>
      <c r="B84" s="46" t="s">
        <v>109</v>
      </c>
      <c r="C84" s="635">
        <v>0</v>
      </c>
      <c r="D84" s="635">
        <v>0</v>
      </c>
      <c r="E84" s="767"/>
      <c r="F84" s="635">
        <v>0</v>
      </c>
      <c r="G84" s="4"/>
    </row>
    <row r="85" spans="1:7" ht="15">
      <c r="A85" s="66" t="s">
        <v>795</v>
      </c>
      <c r="B85" s="46" t="s">
        <v>112</v>
      </c>
      <c r="C85" s="635">
        <v>0</v>
      </c>
      <c r="D85" s="635">
        <v>0</v>
      </c>
      <c r="E85" s="767"/>
      <c r="F85" s="635">
        <v>0</v>
      </c>
      <c r="G85" s="4"/>
    </row>
    <row r="86" spans="1:7" ht="15">
      <c r="A86" s="66" t="s">
        <v>796</v>
      </c>
      <c r="B86" s="46" t="s">
        <v>110</v>
      </c>
      <c r="C86" s="635">
        <v>0</v>
      </c>
      <c r="D86" s="635">
        <v>0</v>
      </c>
      <c r="E86" s="767"/>
      <c r="F86" s="635">
        <v>0</v>
      </c>
      <c r="G86" s="4"/>
    </row>
    <row r="87" spans="1:7" ht="15">
      <c r="A87" s="66" t="s">
        <v>797</v>
      </c>
      <c r="B87" s="46" t="s">
        <v>2</v>
      </c>
      <c r="C87" s="635">
        <v>0</v>
      </c>
      <c r="D87" s="635">
        <v>0</v>
      </c>
      <c r="E87" s="767"/>
      <c r="F87" s="635">
        <v>0</v>
      </c>
      <c r="G87" s="4"/>
    </row>
    <row r="88" spans="1:7" s="43" customFormat="1" ht="15" outlineLevel="1">
      <c r="A88" s="66" t="s">
        <v>798</v>
      </c>
      <c r="B88" s="624"/>
      <c r="C88" s="45"/>
      <c r="D88" s="45"/>
      <c r="E88" s="45"/>
      <c r="F88" s="45"/>
      <c r="G88" s="45"/>
    </row>
    <row r="89" spans="1:7" s="43" customFormat="1" ht="15" outlineLevel="1">
      <c r="A89" s="66" t="s">
        <v>799</v>
      </c>
      <c r="B89" s="624"/>
      <c r="C89" s="45"/>
      <c r="D89" s="45"/>
      <c r="E89" s="45"/>
      <c r="F89" s="45"/>
      <c r="G89" s="45"/>
    </row>
    <row r="90" spans="1:7" s="43" customFormat="1" ht="15" outlineLevel="1">
      <c r="A90" s="66" t="s">
        <v>800</v>
      </c>
      <c r="B90" s="624"/>
      <c r="C90" s="45"/>
      <c r="D90" s="45"/>
      <c r="E90" s="45"/>
      <c r="F90" s="45"/>
      <c r="G90" s="45"/>
    </row>
    <row r="91" spans="1:7" s="43" customFormat="1" ht="15" outlineLevel="1">
      <c r="A91" s="66" t="s">
        <v>801</v>
      </c>
      <c r="B91" s="624"/>
      <c r="C91" s="45"/>
      <c r="D91" s="45"/>
      <c r="E91" s="45"/>
      <c r="F91" s="45"/>
      <c r="G91" s="45"/>
    </row>
    <row r="92" spans="1:7" s="43" customFormat="1" ht="15" outlineLevel="1">
      <c r="A92" s="66" t="s">
        <v>802</v>
      </c>
      <c r="B92" s="624"/>
      <c r="C92" s="45"/>
      <c r="D92" s="45"/>
      <c r="E92" s="45"/>
      <c r="F92" s="45"/>
      <c r="G92" s="45"/>
    </row>
    <row r="93" spans="1:7" s="43" customFormat="1" ht="15" outlineLevel="1">
      <c r="A93" s="66" t="s">
        <v>803</v>
      </c>
      <c r="B93" s="624"/>
      <c r="C93" s="45"/>
      <c r="D93" s="45"/>
      <c r="E93" s="45"/>
      <c r="F93" s="45"/>
      <c r="G93" s="45"/>
    </row>
    <row r="94" spans="1:7" s="43" customFormat="1" ht="15" outlineLevel="1">
      <c r="A94" s="66" t="s">
        <v>804</v>
      </c>
      <c r="B94" s="624"/>
      <c r="C94" s="45"/>
      <c r="D94" s="45"/>
      <c r="E94" s="45"/>
      <c r="F94" s="45"/>
      <c r="G94" s="45"/>
    </row>
    <row r="95" spans="1:7" s="43" customFormat="1" ht="15" outlineLevel="1">
      <c r="A95" s="66" t="s">
        <v>805</v>
      </c>
      <c r="B95" s="624"/>
      <c r="C95" s="45"/>
      <c r="D95" s="45"/>
      <c r="E95" s="45"/>
      <c r="F95" s="45"/>
      <c r="G95" s="45"/>
    </row>
    <row r="96" spans="1:7" s="43" customFormat="1" ht="15" outlineLevel="1">
      <c r="A96" s="66" t="s">
        <v>806</v>
      </c>
      <c r="B96" s="624"/>
      <c r="C96" s="45"/>
      <c r="D96" s="45"/>
      <c r="E96" s="45"/>
      <c r="F96" s="45"/>
      <c r="G96" s="45"/>
    </row>
    <row r="97" spans="1:7" s="43" customFormat="1" ht="15" outlineLevel="1">
      <c r="A97" s="66" t="s">
        <v>807</v>
      </c>
      <c r="B97" s="624"/>
      <c r="C97" s="45"/>
      <c r="D97" s="45"/>
      <c r="E97" s="45"/>
      <c r="F97" s="45"/>
      <c r="G97" s="45"/>
    </row>
    <row r="98" spans="1:7" s="31" customFormat="1" ht="15" customHeight="1">
      <c r="A98" s="49"/>
      <c r="B98" s="51" t="s">
        <v>2161</v>
      </c>
      <c r="C98" s="49" t="s">
        <v>128</v>
      </c>
      <c r="D98" s="49" t="s">
        <v>129</v>
      </c>
      <c r="E98" s="37"/>
      <c r="F98" s="50" t="s">
        <v>132</v>
      </c>
      <c r="G98" s="40"/>
    </row>
    <row r="99" spans="1:7" s="31" customFormat="1" ht="15">
      <c r="A99" s="66" t="s">
        <v>808</v>
      </c>
      <c r="B99" s="46" t="s">
        <v>1345</v>
      </c>
      <c r="C99" s="635">
        <v>0.11185948665891689</v>
      </c>
      <c r="D99" s="635">
        <v>0</v>
      </c>
      <c r="E99" s="767"/>
      <c r="F99" s="635">
        <v>0.11185948665891689</v>
      </c>
      <c r="G99" s="32"/>
    </row>
    <row r="100" spans="1:7" s="31" customFormat="1" ht="15">
      <c r="A100" s="66" t="s">
        <v>809</v>
      </c>
      <c r="B100" s="46" t="s">
        <v>1343</v>
      </c>
      <c r="C100" s="635">
        <v>0.22609951230707473</v>
      </c>
      <c r="D100" s="635">
        <v>0</v>
      </c>
      <c r="E100" s="767"/>
      <c r="F100" s="635">
        <v>0.22609951230707473</v>
      </c>
      <c r="G100" s="32"/>
    </row>
    <row r="101" spans="1:7" s="31" customFormat="1" ht="15">
      <c r="A101" s="66" t="s">
        <v>810</v>
      </c>
      <c r="B101" s="46" t="s">
        <v>1340</v>
      </c>
      <c r="C101" s="635">
        <v>0.025194510357107767</v>
      </c>
      <c r="D101" s="635">
        <v>0</v>
      </c>
      <c r="E101" s="767"/>
      <c r="F101" s="635">
        <v>0.025194510357107767</v>
      </c>
      <c r="G101" s="32"/>
    </row>
    <row r="102" spans="1:7" s="31" customFormat="1" ht="15">
      <c r="A102" s="66" t="s">
        <v>811</v>
      </c>
      <c r="B102" s="46" t="s">
        <v>1338</v>
      </c>
      <c r="C102" s="635">
        <v>0.00916212266951795</v>
      </c>
      <c r="D102" s="635">
        <v>0</v>
      </c>
      <c r="E102" s="767"/>
      <c r="F102" s="635">
        <v>0.00916212266951795</v>
      </c>
      <c r="G102" s="32"/>
    </row>
    <row r="103" spans="1:7" s="31" customFormat="1" ht="15">
      <c r="A103" s="66" t="s">
        <v>812</v>
      </c>
      <c r="B103" s="46" t="s">
        <v>1422</v>
      </c>
      <c r="C103" s="635">
        <v>0.008588411795263895</v>
      </c>
      <c r="D103" s="635">
        <v>0</v>
      </c>
      <c r="E103" s="767"/>
      <c r="F103" s="635">
        <v>0.008588411795263895</v>
      </c>
      <c r="G103" s="32"/>
    </row>
    <row r="104" spans="1:7" s="31" customFormat="1" ht="15">
      <c r="A104" s="66" t="s">
        <v>813</v>
      </c>
      <c r="B104" s="46" t="s">
        <v>1421</v>
      </c>
      <c r="C104" s="635">
        <v>4.1686425954397703E-05</v>
      </c>
      <c r="D104" s="635">
        <v>0</v>
      </c>
      <c r="E104" s="767"/>
      <c r="F104" s="635">
        <v>4.1686425954397703E-05</v>
      </c>
      <c r="G104" s="32"/>
    </row>
    <row r="105" spans="1:7" s="31" customFormat="1" ht="15">
      <c r="A105" s="66" t="s">
        <v>814</v>
      </c>
      <c r="B105" s="46" t="s">
        <v>1329</v>
      </c>
      <c r="C105" s="635">
        <v>0.017271096306380213</v>
      </c>
      <c r="D105" s="635">
        <v>0</v>
      </c>
      <c r="E105" s="767"/>
      <c r="F105" s="635">
        <v>0.017271096306380213</v>
      </c>
      <c r="G105" s="32"/>
    </row>
    <row r="106" spans="1:7" s="31" customFormat="1" ht="15">
      <c r="A106" s="66" t="s">
        <v>815</v>
      </c>
      <c r="B106" s="46" t="s">
        <v>1327</v>
      </c>
      <c r="C106" s="635">
        <v>7.539830451881536E-07</v>
      </c>
      <c r="D106" s="635">
        <v>0</v>
      </c>
      <c r="E106" s="767"/>
      <c r="F106" s="635">
        <v>7.539830451881536E-07</v>
      </c>
      <c r="G106" s="32"/>
    </row>
    <row r="107" spans="1:7" s="31" customFormat="1" ht="15">
      <c r="A107" s="66" t="s">
        <v>816</v>
      </c>
      <c r="B107" s="46" t="s">
        <v>1324</v>
      </c>
      <c r="C107" s="635">
        <v>0.47166281048385883</v>
      </c>
      <c r="D107" s="635">
        <v>0</v>
      </c>
      <c r="E107" s="767"/>
      <c r="F107" s="635">
        <v>0.47166281048385883</v>
      </c>
      <c r="G107" s="32"/>
    </row>
    <row r="108" spans="1:7" s="31" customFormat="1" ht="15">
      <c r="A108" s="66" t="s">
        <v>817</v>
      </c>
      <c r="B108" s="46" t="s">
        <v>1420</v>
      </c>
      <c r="C108" s="635">
        <v>0.002103264989899697</v>
      </c>
      <c r="D108" s="635">
        <v>0</v>
      </c>
      <c r="E108" s="767"/>
      <c r="F108" s="635">
        <v>0.002103264989899697</v>
      </c>
      <c r="G108" s="32"/>
    </row>
    <row r="109" spans="1:7" s="31" customFormat="1" ht="15">
      <c r="A109" s="66" t="s">
        <v>818</v>
      </c>
      <c r="B109" s="46" t="s">
        <v>1319</v>
      </c>
      <c r="C109" s="635">
        <v>0.10247347838628817</v>
      </c>
      <c r="D109" s="635">
        <v>0</v>
      </c>
      <c r="E109" s="767"/>
      <c r="F109" s="635">
        <v>0.10247347838628817</v>
      </c>
      <c r="G109" s="32"/>
    </row>
    <row r="110" spans="1:7" s="31" customFormat="1" ht="15">
      <c r="A110" s="66" t="s">
        <v>819</v>
      </c>
      <c r="B110" s="46" t="s">
        <v>1315</v>
      </c>
      <c r="C110" s="635">
        <v>0.025233238148203604</v>
      </c>
      <c r="D110" s="635">
        <v>0</v>
      </c>
      <c r="E110" s="767"/>
      <c r="F110" s="635">
        <v>0.025233238148203604</v>
      </c>
      <c r="G110" s="32"/>
    </row>
    <row r="111" spans="1:7" s="31" customFormat="1" ht="15">
      <c r="A111" s="66" t="s">
        <v>820</v>
      </c>
      <c r="B111" s="46" t="s">
        <v>1305</v>
      </c>
      <c r="C111" s="635">
        <v>0.0003096274884886777</v>
      </c>
      <c r="D111" s="635">
        <v>0</v>
      </c>
      <c r="E111" s="767"/>
      <c r="F111" s="635">
        <v>0.0003096274884886777</v>
      </c>
      <c r="G111" s="32"/>
    </row>
    <row r="112" spans="1:7" s="31" customFormat="1" ht="15">
      <c r="A112" s="66" t="s">
        <v>821</v>
      </c>
      <c r="B112" s="62"/>
      <c r="C112" s="66"/>
      <c r="D112" s="66"/>
      <c r="E112" s="66"/>
      <c r="F112" s="66"/>
      <c r="G112" s="32"/>
    </row>
    <row r="113" spans="1:7" s="31" customFormat="1" ht="15">
      <c r="A113" s="66" t="s">
        <v>822</v>
      </c>
      <c r="B113" s="62"/>
      <c r="C113" s="66"/>
      <c r="D113" s="66"/>
      <c r="E113" s="66"/>
      <c r="F113" s="66"/>
      <c r="G113" s="32"/>
    </row>
    <row r="114" spans="1:7" s="31" customFormat="1" ht="15">
      <c r="A114" s="66" t="s">
        <v>823</v>
      </c>
      <c r="B114" s="62"/>
      <c r="C114" s="66"/>
      <c r="D114" s="66"/>
      <c r="E114" s="66"/>
      <c r="F114" s="66"/>
      <c r="G114" s="32"/>
    </row>
    <row r="115" spans="1:7" s="31" customFormat="1" ht="15">
      <c r="A115" s="66" t="s">
        <v>824</v>
      </c>
      <c r="B115" s="62"/>
      <c r="C115" s="66"/>
      <c r="D115" s="66"/>
      <c r="E115" s="66"/>
      <c r="F115" s="66"/>
      <c r="G115" s="32"/>
    </row>
    <row r="116" spans="1:7" s="31" customFormat="1" ht="15">
      <c r="A116" s="66" t="s">
        <v>825</v>
      </c>
      <c r="B116" s="62"/>
      <c r="C116" s="66"/>
      <c r="D116" s="66"/>
      <c r="E116" s="66"/>
      <c r="F116" s="66"/>
      <c r="G116" s="32"/>
    </row>
    <row r="117" spans="1:7" s="31" customFormat="1" ht="15">
      <c r="A117" s="66" t="s">
        <v>826</v>
      </c>
      <c r="B117" s="62"/>
      <c r="C117" s="66"/>
      <c r="D117" s="66"/>
      <c r="E117" s="66"/>
      <c r="F117" s="66"/>
      <c r="G117" s="32"/>
    </row>
    <row r="118" spans="1:7" s="31" customFormat="1" ht="15">
      <c r="A118" s="66" t="s">
        <v>827</v>
      </c>
      <c r="B118" s="62"/>
      <c r="C118" s="66"/>
      <c r="D118" s="66"/>
      <c r="E118" s="66"/>
      <c r="F118" s="66"/>
      <c r="G118" s="32"/>
    </row>
    <row r="119" spans="1:7" s="31" customFormat="1" ht="15">
      <c r="A119" s="66" t="s">
        <v>828</v>
      </c>
      <c r="B119" s="62"/>
      <c r="C119" s="66"/>
      <c r="D119" s="66"/>
      <c r="E119" s="66"/>
      <c r="F119" s="66"/>
      <c r="G119" s="32"/>
    </row>
    <row r="120" spans="1:7" s="31" customFormat="1" ht="15">
      <c r="A120" s="66" t="s">
        <v>829</v>
      </c>
      <c r="B120" s="62"/>
      <c r="C120" s="66"/>
      <c r="D120" s="66"/>
      <c r="E120" s="66"/>
      <c r="F120" s="66"/>
      <c r="G120" s="32"/>
    </row>
    <row r="121" spans="1:7" s="31" customFormat="1" ht="15">
      <c r="A121" s="66" t="s">
        <v>830</v>
      </c>
      <c r="B121" s="62"/>
      <c r="C121" s="66"/>
      <c r="D121" s="66"/>
      <c r="E121" s="66"/>
      <c r="F121" s="66"/>
      <c r="G121" s="32"/>
    </row>
    <row r="122" spans="1:7" s="31" customFormat="1" ht="15">
      <c r="A122" s="66" t="s">
        <v>831</v>
      </c>
      <c r="B122" s="62"/>
      <c r="C122" s="66"/>
      <c r="D122" s="66"/>
      <c r="E122" s="66"/>
      <c r="F122" s="66"/>
      <c r="G122" s="32"/>
    </row>
    <row r="123" spans="1:7" s="31" customFormat="1" ht="15">
      <c r="A123" s="66" t="s">
        <v>832</v>
      </c>
      <c r="B123" s="62"/>
      <c r="C123" s="66"/>
      <c r="D123" s="66"/>
      <c r="E123" s="66"/>
      <c r="F123" s="66"/>
      <c r="G123" s="32"/>
    </row>
    <row r="124" spans="1:7" s="31" customFormat="1" ht="15">
      <c r="A124" s="66" t="s">
        <v>833</v>
      </c>
      <c r="B124" s="62"/>
      <c r="C124" s="66"/>
      <c r="D124" s="66"/>
      <c r="E124" s="66"/>
      <c r="F124" s="66"/>
      <c r="G124" s="32"/>
    </row>
    <row r="125" spans="1:7" s="31" customFormat="1" ht="15">
      <c r="A125" s="66" t="s">
        <v>834</v>
      </c>
      <c r="B125" s="62"/>
      <c r="C125" s="66"/>
      <c r="D125" s="66"/>
      <c r="E125" s="66"/>
      <c r="F125" s="66"/>
      <c r="G125" s="32"/>
    </row>
    <row r="126" spans="1:7" s="31" customFormat="1" ht="15">
      <c r="A126" s="66" t="s">
        <v>835</v>
      </c>
      <c r="B126" s="62"/>
      <c r="C126" s="66"/>
      <c r="D126" s="66"/>
      <c r="E126" s="66"/>
      <c r="F126" s="66"/>
      <c r="G126" s="32"/>
    </row>
    <row r="127" spans="1:7" s="43" customFormat="1" ht="15">
      <c r="A127" s="66" t="s">
        <v>836</v>
      </c>
      <c r="B127" s="62"/>
      <c r="C127" s="66"/>
      <c r="D127" s="66"/>
      <c r="E127" s="66"/>
      <c r="F127" s="66"/>
      <c r="G127" s="45"/>
    </row>
    <row r="128" spans="1:7" s="43" customFormat="1" ht="15">
      <c r="A128" s="66" t="s">
        <v>837</v>
      </c>
      <c r="B128" s="62"/>
      <c r="C128" s="66"/>
      <c r="D128" s="66"/>
      <c r="E128" s="66"/>
      <c r="F128" s="66"/>
      <c r="G128" s="45"/>
    </row>
    <row r="129" spans="1:7" s="31" customFormat="1" ht="15">
      <c r="A129" s="66" t="s">
        <v>838</v>
      </c>
      <c r="B129" s="62"/>
      <c r="C129" s="66"/>
      <c r="D129" s="66"/>
      <c r="E129" s="66"/>
      <c r="F129" s="66"/>
      <c r="G129" s="32"/>
    </row>
    <row r="130" spans="1:7" s="623" customFormat="1" ht="15">
      <c r="A130" s="625" t="s">
        <v>1591</v>
      </c>
      <c r="B130" s="622"/>
      <c r="C130" s="621"/>
      <c r="D130" s="621"/>
      <c r="E130" s="621"/>
      <c r="F130" s="621"/>
      <c r="G130" s="621"/>
    </row>
    <row r="131" spans="1:7" s="623" customFormat="1" ht="15">
      <c r="A131" s="625" t="s">
        <v>1592</v>
      </c>
      <c r="B131" s="622"/>
      <c r="C131" s="621"/>
      <c r="D131" s="621"/>
      <c r="E131" s="621"/>
      <c r="F131" s="621"/>
      <c r="G131" s="621"/>
    </row>
    <row r="132" spans="1:7" s="623" customFormat="1" ht="15">
      <c r="A132" s="625" t="s">
        <v>1593</v>
      </c>
      <c r="B132" s="622"/>
      <c r="C132" s="621"/>
      <c r="D132" s="621"/>
      <c r="E132" s="621"/>
      <c r="F132" s="621"/>
      <c r="G132" s="621"/>
    </row>
    <row r="133" spans="1:7" s="623" customFormat="1" ht="15">
      <c r="A133" s="625" t="s">
        <v>1594</v>
      </c>
      <c r="B133" s="622"/>
      <c r="C133" s="621"/>
      <c r="D133" s="621"/>
      <c r="E133" s="621"/>
      <c r="F133" s="621"/>
      <c r="G133" s="621"/>
    </row>
    <row r="134" spans="1:7" s="623" customFormat="1" ht="15">
      <c r="A134" s="625" t="s">
        <v>1595</v>
      </c>
      <c r="B134" s="622"/>
      <c r="C134" s="621"/>
      <c r="D134" s="621"/>
      <c r="E134" s="621"/>
      <c r="F134" s="621"/>
      <c r="G134" s="621"/>
    </row>
    <row r="135" spans="1:7" s="623" customFormat="1" ht="15">
      <c r="A135" s="625" t="s">
        <v>1596</v>
      </c>
      <c r="B135" s="622"/>
      <c r="C135" s="621"/>
      <c r="D135" s="621"/>
      <c r="E135" s="621"/>
      <c r="F135" s="621"/>
      <c r="G135" s="621"/>
    </row>
    <row r="136" spans="1:7" s="623" customFormat="1" ht="15">
      <c r="A136" s="625" t="s">
        <v>1597</v>
      </c>
      <c r="B136" s="622"/>
      <c r="C136" s="621"/>
      <c r="D136" s="621"/>
      <c r="E136" s="621"/>
      <c r="F136" s="621"/>
      <c r="G136" s="621"/>
    </row>
    <row r="137" spans="1:7" s="623" customFormat="1" ht="15">
      <c r="A137" s="625" t="s">
        <v>1598</v>
      </c>
      <c r="B137" s="622"/>
      <c r="C137" s="621"/>
      <c r="D137" s="621"/>
      <c r="E137" s="621"/>
      <c r="F137" s="621"/>
      <c r="G137" s="621"/>
    </row>
    <row r="138" spans="1:7" s="623" customFormat="1" ht="15">
      <c r="A138" s="625" t="s">
        <v>1599</v>
      </c>
      <c r="B138" s="622"/>
      <c r="C138" s="621"/>
      <c r="D138" s="621"/>
      <c r="E138" s="621"/>
      <c r="F138" s="621"/>
      <c r="G138" s="621"/>
    </row>
    <row r="139" spans="1:7" s="623" customFormat="1" ht="15">
      <c r="A139" s="625" t="s">
        <v>1600</v>
      </c>
      <c r="B139" s="622"/>
      <c r="C139" s="621"/>
      <c r="D139" s="621"/>
      <c r="E139" s="621"/>
      <c r="F139" s="621"/>
      <c r="G139" s="621"/>
    </row>
    <row r="140" spans="1:7" s="623" customFormat="1" ht="15">
      <c r="A140" s="625" t="s">
        <v>1601</v>
      </c>
      <c r="B140" s="622"/>
      <c r="C140" s="621"/>
      <c r="D140" s="621"/>
      <c r="E140" s="621"/>
      <c r="F140" s="621"/>
      <c r="G140" s="621"/>
    </row>
    <row r="141" spans="1:7" s="623" customFormat="1" ht="15">
      <c r="A141" s="625" t="s">
        <v>1602</v>
      </c>
      <c r="B141" s="622"/>
      <c r="C141" s="621"/>
      <c r="D141" s="621"/>
      <c r="E141" s="621"/>
      <c r="F141" s="621"/>
      <c r="G141" s="621"/>
    </row>
    <row r="142" spans="1:7" s="623" customFormat="1" ht="15">
      <c r="A142" s="625" t="s">
        <v>1603</v>
      </c>
      <c r="B142" s="622"/>
      <c r="C142" s="621"/>
      <c r="D142" s="621"/>
      <c r="E142" s="621"/>
      <c r="F142" s="621"/>
      <c r="G142" s="621"/>
    </row>
    <row r="143" spans="1:7" s="623" customFormat="1" ht="15">
      <c r="A143" s="625" t="s">
        <v>1604</v>
      </c>
      <c r="B143" s="622"/>
      <c r="C143" s="621"/>
      <c r="D143" s="621"/>
      <c r="E143" s="621"/>
      <c r="F143" s="621"/>
      <c r="G143" s="621"/>
    </row>
    <row r="144" spans="1:7" s="623" customFormat="1" ht="15">
      <c r="A144" s="625" t="s">
        <v>1605</v>
      </c>
      <c r="B144" s="622"/>
      <c r="C144" s="621"/>
      <c r="D144" s="621"/>
      <c r="E144" s="621"/>
      <c r="F144" s="621"/>
      <c r="G144" s="621"/>
    </row>
    <row r="145" spans="1:7" s="623" customFormat="1" ht="15">
      <c r="A145" s="625" t="s">
        <v>1606</v>
      </c>
      <c r="B145" s="622"/>
      <c r="C145" s="621"/>
      <c r="D145" s="621"/>
      <c r="E145" s="621"/>
      <c r="F145" s="621"/>
      <c r="G145" s="621"/>
    </row>
    <row r="146" spans="1:7" s="623" customFormat="1" ht="15">
      <c r="A146" s="625" t="s">
        <v>1607</v>
      </c>
      <c r="B146" s="622"/>
      <c r="C146" s="621"/>
      <c r="D146" s="621"/>
      <c r="E146" s="621"/>
      <c r="F146" s="621"/>
      <c r="G146" s="621"/>
    </row>
    <row r="147" spans="1:7" s="623" customFormat="1" ht="15">
      <c r="A147" s="625" t="s">
        <v>1608</v>
      </c>
      <c r="B147" s="622"/>
      <c r="C147" s="621"/>
      <c r="D147" s="621"/>
      <c r="E147" s="621"/>
      <c r="F147" s="621"/>
      <c r="G147" s="621"/>
    </row>
    <row r="148" spans="1:7" s="623" customFormat="1" ht="15">
      <c r="A148" s="625" t="s">
        <v>1609</v>
      </c>
      <c r="B148" s="622"/>
      <c r="C148" s="621"/>
      <c r="D148" s="621"/>
      <c r="E148" s="621"/>
      <c r="F148" s="621"/>
      <c r="G148" s="621"/>
    </row>
    <row r="149" spans="1:7" ht="15" customHeight="1">
      <c r="A149" s="49"/>
      <c r="B149" s="51" t="s">
        <v>1054</v>
      </c>
      <c r="C149" s="49" t="s">
        <v>128</v>
      </c>
      <c r="D149" s="49" t="s">
        <v>129</v>
      </c>
      <c r="E149" s="19"/>
      <c r="F149" s="50" t="s">
        <v>132</v>
      </c>
      <c r="G149" s="21"/>
    </row>
    <row r="150" spans="1:6" ht="15">
      <c r="A150" s="66" t="s">
        <v>839</v>
      </c>
      <c r="B150" s="4" t="s">
        <v>28</v>
      </c>
      <c r="C150" s="635">
        <v>0.760102225794298</v>
      </c>
      <c r="D150" s="635">
        <v>0</v>
      </c>
      <c r="E150" s="768"/>
      <c r="F150" s="635">
        <v>0.760102225794298</v>
      </c>
    </row>
    <row r="151" spans="1:6" ht="15">
      <c r="A151" s="66" t="s">
        <v>840</v>
      </c>
      <c r="B151" s="4" t="s">
        <v>29</v>
      </c>
      <c r="C151" s="635">
        <v>0.23989777420570207</v>
      </c>
      <c r="D151" s="635">
        <v>0</v>
      </c>
      <c r="E151" s="768"/>
      <c r="F151" s="635">
        <v>0.23989777420570207</v>
      </c>
    </row>
    <row r="152" spans="1:6" ht="15">
      <c r="A152" s="66" t="s">
        <v>841</v>
      </c>
      <c r="B152" s="4" t="s">
        <v>2</v>
      </c>
      <c r="C152" s="635">
        <v>0</v>
      </c>
      <c r="D152" s="635">
        <v>0</v>
      </c>
      <c r="E152" s="768"/>
      <c r="F152" s="635">
        <v>0</v>
      </c>
    </row>
    <row r="153" spans="1:7" s="43" customFormat="1" ht="15" outlineLevel="1">
      <c r="A153" s="66" t="s">
        <v>842</v>
      </c>
      <c r="B153" s="45"/>
      <c r="C153" s="45"/>
      <c r="D153" s="45"/>
      <c r="E153" s="44"/>
      <c r="F153" s="45"/>
      <c r="G153" s="44"/>
    </row>
    <row r="154" spans="1:7" s="43" customFormat="1" ht="15" outlineLevel="1">
      <c r="A154" s="66" t="s">
        <v>843</v>
      </c>
      <c r="B154" s="45"/>
      <c r="C154" s="45"/>
      <c r="D154" s="45"/>
      <c r="E154" s="44"/>
      <c r="F154" s="45"/>
      <c r="G154" s="44"/>
    </row>
    <row r="155" spans="1:7" s="43" customFormat="1" ht="15" outlineLevel="1">
      <c r="A155" s="66" t="s">
        <v>844</v>
      </c>
      <c r="B155" s="45"/>
      <c r="C155" s="45"/>
      <c r="D155" s="45"/>
      <c r="E155" s="44"/>
      <c r="F155" s="45"/>
      <c r="G155" s="44"/>
    </row>
    <row r="156" spans="1:7" s="43" customFormat="1" ht="15" outlineLevel="1">
      <c r="A156" s="66" t="s">
        <v>845</v>
      </c>
      <c r="B156" s="45"/>
      <c r="C156" s="45"/>
      <c r="D156" s="45"/>
      <c r="E156" s="44"/>
      <c r="F156" s="45"/>
      <c r="G156" s="44"/>
    </row>
    <row r="157" spans="1:7" s="43" customFormat="1" ht="15" outlineLevel="1">
      <c r="A157" s="66" t="s">
        <v>846</v>
      </c>
      <c r="B157" s="45"/>
      <c r="C157" s="45"/>
      <c r="D157" s="45"/>
      <c r="E157" s="44"/>
      <c r="F157" s="45"/>
      <c r="G157" s="44"/>
    </row>
    <row r="158" spans="1:7" s="43" customFormat="1" ht="15" outlineLevel="1">
      <c r="A158" s="66" t="s">
        <v>847</v>
      </c>
      <c r="B158" s="45"/>
      <c r="C158" s="45"/>
      <c r="D158" s="45"/>
      <c r="E158" s="44"/>
      <c r="F158" s="45"/>
      <c r="G158" s="44"/>
    </row>
    <row r="159" spans="1:7" ht="15" customHeight="1">
      <c r="A159" s="49"/>
      <c r="B159" s="51" t="s">
        <v>1055</v>
      </c>
      <c r="C159" s="49" t="s">
        <v>128</v>
      </c>
      <c r="D159" s="49" t="s">
        <v>129</v>
      </c>
      <c r="E159" s="19"/>
      <c r="F159" s="50" t="s">
        <v>132</v>
      </c>
      <c r="G159" s="21"/>
    </row>
    <row r="160" spans="1:6" ht="15">
      <c r="A160" s="66" t="s">
        <v>848</v>
      </c>
      <c r="B160" s="45" t="s">
        <v>31</v>
      </c>
      <c r="C160" s="635">
        <v>0</v>
      </c>
      <c r="D160" s="635">
        <v>0</v>
      </c>
      <c r="E160" s="767"/>
      <c r="F160" s="635">
        <v>0</v>
      </c>
    </row>
    <row r="161" spans="1:6" ht="15">
      <c r="A161" s="66" t="s">
        <v>849</v>
      </c>
      <c r="B161" s="45" t="s">
        <v>13</v>
      </c>
      <c r="C161" s="635">
        <v>1</v>
      </c>
      <c r="D161" s="635">
        <v>0</v>
      </c>
      <c r="E161" s="767"/>
      <c r="F161" s="635">
        <v>1</v>
      </c>
    </row>
    <row r="162" spans="1:6" ht="15">
      <c r="A162" s="66" t="s">
        <v>850</v>
      </c>
      <c r="B162" s="45" t="s">
        <v>2</v>
      </c>
      <c r="C162" s="635">
        <v>0</v>
      </c>
      <c r="D162" s="635">
        <v>0</v>
      </c>
      <c r="E162" s="768"/>
      <c r="F162" s="635">
        <v>0</v>
      </c>
    </row>
    <row r="163" spans="1:6" ht="15" outlineLevel="1">
      <c r="A163" s="66" t="s">
        <v>851</v>
      </c>
      <c r="C163" s="66"/>
      <c r="D163" s="66"/>
      <c r="E163" s="44"/>
      <c r="F163" s="66"/>
    </row>
    <row r="164" spans="1:7" s="43" customFormat="1" ht="15" outlineLevel="1">
      <c r="A164" s="66" t="s">
        <v>852</v>
      </c>
      <c r="B164" s="45"/>
      <c r="C164" s="45"/>
      <c r="D164" s="45"/>
      <c r="E164" s="44"/>
      <c r="F164" s="45"/>
      <c r="G164" s="44"/>
    </row>
    <row r="165" spans="1:7" s="43" customFormat="1" ht="15" outlineLevel="1">
      <c r="A165" s="66" t="s">
        <v>853</v>
      </c>
      <c r="B165" s="45"/>
      <c r="C165" s="45"/>
      <c r="D165" s="45"/>
      <c r="E165" s="44"/>
      <c r="F165" s="45"/>
      <c r="G165" s="44"/>
    </row>
    <row r="166" spans="1:7" s="43" customFormat="1" ht="15" outlineLevel="1">
      <c r="A166" s="66" t="s">
        <v>854</v>
      </c>
      <c r="B166" s="45"/>
      <c r="C166" s="45"/>
      <c r="D166" s="45"/>
      <c r="E166" s="44"/>
      <c r="F166" s="45"/>
      <c r="G166" s="44"/>
    </row>
    <row r="167" spans="1:7" s="43" customFormat="1" ht="15" outlineLevel="1">
      <c r="A167" s="66" t="s">
        <v>855</v>
      </c>
      <c r="B167" s="45"/>
      <c r="C167" s="45"/>
      <c r="D167" s="45"/>
      <c r="E167" s="44"/>
      <c r="F167" s="45"/>
      <c r="G167" s="44"/>
    </row>
    <row r="168" spans="1:7" s="43" customFormat="1" ht="15" outlineLevel="1">
      <c r="A168" s="66" t="s">
        <v>856</v>
      </c>
      <c r="B168" s="45"/>
      <c r="C168" s="45"/>
      <c r="D168" s="45"/>
      <c r="E168" s="44"/>
      <c r="F168" s="45"/>
      <c r="G168" s="44"/>
    </row>
    <row r="169" spans="1:7" ht="15" customHeight="1">
      <c r="A169" s="49"/>
      <c r="B169" s="51" t="s">
        <v>1056</v>
      </c>
      <c r="C169" s="49" t="s">
        <v>128</v>
      </c>
      <c r="D169" s="49" t="s">
        <v>129</v>
      </c>
      <c r="E169" s="19"/>
      <c r="F169" s="50" t="s">
        <v>132</v>
      </c>
      <c r="G169" s="21"/>
    </row>
    <row r="170" spans="1:6" ht="15">
      <c r="A170" s="66" t="s">
        <v>857</v>
      </c>
      <c r="B170" s="8" t="s">
        <v>1521</v>
      </c>
      <c r="C170" s="635">
        <v>0.20313208497182583</v>
      </c>
      <c r="D170" s="635">
        <v>0</v>
      </c>
      <c r="E170" s="768"/>
      <c r="F170" s="635">
        <v>0.20313208497182583</v>
      </c>
    </row>
    <row r="171" spans="1:6" ht="15">
      <c r="A171" s="66" t="s">
        <v>858</v>
      </c>
      <c r="B171" s="8" t="s">
        <v>18</v>
      </c>
      <c r="C171" s="635">
        <v>0.26088735555471454</v>
      </c>
      <c r="D171" s="635">
        <v>0</v>
      </c>
      <c r="E171" s="768"/>
      <c r="F171" s="635">
        <v>0.26088735555471454</v>
      </c>
    </row>
    <row r="172" spans="1:6" ht="15">
      <c r="A172" s="66" t="s">
        <v>859</v>
      </c>
      <c r="B172" s="8" t="s">
        <v>19</v>
      </c>
      <c r="C172" s="635">
        <v>0.27272588129200015</v>
      </c>
      <c r="D172" s="635">
        <v>0</v>
      </c>
      <c r="E172" s="767"/>
      <c r="F172" s="635">
        <v>0.27272588129200015</v>
      </c>
    </row>
    <row r="173" spans="1:6" ht="15">
      <c r="A173" s="66" t="s">
        <v>860</v>
      </c>
      <c r="B173" s="8" t="s">
        <v>20</v>
      </c>
      <c r="C173" s="635">
        <v>0.2570884235302079</v>
      </c>
      <c r="D173" s="635">
        <v>0</v>
      </c>
      <c r="E173" s="767"/>
      <c r="F173" s="635">
        <v>0.2570884235302079</v>
      </c>
    </row>
    <row r="174" spans="1:6" ht="15">
      <c r="A174" s="66" t="s">
        <v>861</v>
      </c>
      <c r="B174" s="8" t="s">
        <v>21</v>
      </c>
      <c r="C174" s="635">
        <v>0.006166254651251613</v>
      </c>
      <c r="D174" s="635">
        <v>0</v>
      </c>
      <c r="E174" s="767"/>
      <c r="F174" s="635">
        <v>0.006166254651251613</v>
      </c>
    </row>
    <row r="175" spans="1:7" s="43" customFormat="1" ht="15" outlineLevel="1">
      <c r="A175" s="66" t="s">
        <v>862</v>
      </c>
      <c r="B175" s="8"/>
      <c r="C175" s="66"/>
      <c r="D175" s="45"/>
      <c r="E175" s="45"/>
      <c r="F175" s="45"/>
      <c r="G175" s="44"/>
    </row>
    <row r="176" spans="1:7" s="43" customFormat="1" ht="15" outlineLevel="1">
      <c r="A176" s="66" t="s">
        <v>863</v>
      </c>
      <c r="B176" s="8"/>
      <c r="C176" s="45"/>
      <c r="D176" s="45"/>
      <c r="E176" s="45"/>
      <c r="F176" s="45"/>
      <c r="G176" s="44"/>
    </row>
    <row r="177" spans="1:7" s="43" customFormat="1" ht="15" outlineLevel="1">
      <c r="A177" s="66" t="s">
        <v>864</v>
      </c>
      <c r="B177" s="8"/>
      <c r="C177" s="45"/>
      <c r="D177" s="45"/>
      <c r="E177" s="45"/>
      <c r="F177" s="45"/>
      <c r="G177" s="44"/>
    </row>
    <row r="178" spans="1:7" s="43" customFormat="1" ht="15" outlineLevel="1">
      <c r="A178" s="66" t="s">
        <v>865</v>
      </c>
      <c r="B178" s="8"/>
      <c r="C178" s="45"/>
      <c r="D178" s="45"/>
      <c r="E178" s="45"/>
      <c r="F178" s="45"/>
      <c r="G178" s="44"/>
    </row>
    <row r="179" spans="1:7" ht="15" customHeight="1">
      <c r="A179" s="49"/>
      <c r="B179" s="51" t="s">
        <v>1057</v>
      </c>
      <c r="C179" s="49" t="s">
        <v>128</v>
      </c>
      <c r="D179" s="49" t="s">
        <v>129</v>
      </c>
      <c r="E179" s="19"/>
      <c r="F179" s="50" t="s">
        <v>132</v>
      </c>
      <c r="G179" s="21"/>
    </row>
    <row r="180" spans="1:6" ht="15">
      <c r="A180" s="66" t="s">
        <v>866</v>
      </c>
      <c r="B180" s="4" t="s">
        <v>73</v>
      </c>
      <c r="C180" s="635">
        <v>0.0011476296406611448</v>
      </c>
      <c r="D180" s="635">
        <v>0</v>
      </c>
      <c r="E180" s="768"/>
      <c r="F180" s="635">
        <v>0.0011476296406611448</v>
      </c>
    </row>
    <row r="181" spans="1:7" s="43" customFormat="1" ht="15" outlineLevel="1">
      <c r="A181" s="66" t="s">
        <v>867</v>
      </c>
      <c r="B181" s="45"/>
      <c r="C181" s="45"/>
      <c r="D181" s="45"/>
      <c r="E181" s="44"/>
      <c r="F181" s="45"/>
      <c r="G181" s="44"/>
    </row>
    <row r="182" spans="1:7" s="43" customFormat="1" ht="15" outlineLevel="1">
      <c r="A182" s="66" t="s">
        <v>868</v>
      </c>
      <c r="B182" s="45"/>
      <c r="C182" s="45"/>
      <c r="D182" s="45"/>
      <c r="E182" s="44"/>
      <c r="F182" s="45"/>
      <c r="G182" s="44"/>
    </row>
    <row r="183" spans="1:7" s="43" customFormat="1" ht="15" outlineLevel="1">
      <c r="A183" s="66" t="s">
        <v>869</v>
      </c>
      <c r="B183" s="45"/>
      <c r="C183" s="45"/>
      <c r="D183" s="45"/>
      <c r="E183" s="44"/>
      <c r="F183" s="45"/>
      <c r="G183" s="44"/>
    </row>
    <row r="184" spans="1:7" s="43" customFormat="1" ht="15" outlineLevel="1">
      <c r="A184" s="66" t="s">
        <v>870</v>
      </c>
      <c r="B184" s="45"/>
      <c r="C184" s="45"/>
      <c r="D184" s="45"/>
      <c r="E184" s="44"/>
      <c r="F184" s="45"/>
      <c r="G184" s="44"/>
    </row>
    <row r="185" spans="1:7" s="43" customFormat="1" ht="18.75">
      <c r="A185" s="23"/>
      <c r="B185" s="25" t="s">
        <v>186</v>
      </c>
      <c r="C185" s="23"/>
      <c r="D185" s="23"/>
      <c r="E185" s="23"/>
      <c r="F185" s="24"/>
      <c r="G185" s="24"/>
    </row>
    <row r="186" spans="1:7" s="43" customFormat="1" ht="15" customHeight="1">
      <c r="A186" s="49"/>
      <c r="B186" s="51" t="s">
        <v>1058</v>
      </c>
      <c r="C186" s="49" t="s">
        <v>136</v>
      </c>
      <c r="D186" s="49" t="s">
        <v>45</v>
      </c>
      <c r="E186" s="37"/>
      <c r="F186" s="49" t="s">
        <v>128</v>
      </c>
      <c r="G186" s="49" t="s">
        <v>134</v>
      </c>
    </row>
    <row r="187" spans="1:7" ht="15">
      <c r="A187" s="66" t="s">
        <v>871</v>
      </c>
      <c r="B187" s="62" t="s">
        <v>74</v>
      </c>
      <c r="C187" s="769">
        <v>173.076</v>
      </c>
      <c r="D187" s="764">
        <v>299288</v>
      </c>
      <c r="E187" s="9"/>
      <c r="F187" s="27"/>
      <c r="G187" s="27"/>
    </row>
    <row r="188" spans="1:7" ht="15">
      <c r="A188" s="35"/>
      <c r="B188" s="28"/>
      <c r="C188" s="770"/>
      <c r="D188" s="770"/>
      <c r="E188" s="9"/>
      <c r="F188" s="27"/>
      <c r="G188" s="27"/>
    </row>
    <row r="189" spans="2:7" ht="15">
      <c r="B189" s="62" t="s">
        <v>137</v>
      </c>
      <c r="C189" s="770"/>
      <c r="D189" s="770"/>
      <c r="E189" s="9"/>
      <c r="F189" s="27"/>
      <c r="G189" s="27"/>
    </row>
    <row r="190" spans="1:7" ht="15">
      <c r="A190" s="66" t="s">
        <v>872</v>
      </c>
      <c r="B190" s="62" t="s">
        <v>1384</v>
      </c>
      <c r="C190" s="764">
        <v>6100.45869916</v>
      </c>
      <c r="D190" s="764">
        <v>119536</v>
      </c>
      <c r="E190" s="9"/>
      <c r="F190" s="765">
        <v>0.11777071452277564</v>
      </c>
      <c r="G190" s="765">
        <v>0.3994012456229451</v>
      </c>
    </row>
    <row r="191" spans="1:7" ht="15">
      <c r="A191" s="66" t="s">
        <v>873</v>
      </c>
      <c r="B191" s="62" t="s">
        <v>1504</v>
      </c>
      <c r="C191" s="764">
        <v>12902.25132819</v>
      </c>
      <c r="D191" s="764">
        <v>88357</v>
      </c>
      <c r="E191" s="9"/>
      <c r="F191" s="765">
        <v>0.24908083683651447</v>
      </c>
      <c r="G191" s="765">
        <v>0.2952239982892732</v>
      </c>
    </row>
    <row r="192" spans="1:7" ht="15">
      <c r="A192" s="66" t="s">
        <v>874</v>
      </c>
      <c r="B192" s="62" t="s">
        <v>1505</v>
      </c>
      <c r="C192" s="764">
        <v>11439.966698290002</v>
      </c>
      <c r="D192" s="764">
        <v>46852</v>
      </c>
      <c r="E192" s="9"/>
      <c r="F192" s="765">
        <v>0.22085110622253484</v>
      </c>
      <c r="G192" s="765">
        <v>0.15654486648311994</v>
      </c>
    </row>
    <row r="193" spans="1:7" ht="15">
      <c r="A193" s="66" t="s">
        <v>875</v>
      </c>
      <c r="B193" s="62" t="s">
        <v>1506</v>
      </c>
      <c r="C193" s="764">
        <v>7275.607254590001</v>
      </c>
      <c r="D193" s="764">
        <v>21182</v>
      </c>
      <c r="E193" s="9"/>
      <c r="F193" s="765">
        <v>0.14045721923797935</v>
      </c>
      <c r="G193" s="765">
        <v>0.07077463847531475</v>
      </c>
    </row>
    <row r="194" spans="1:7" ht="15">
      <c r="A194" s="66" t="s">
        <v>876</v>
      </c>
      <c r="B194" s="62" t="s">
        <v>1507</v>
      </c>
      <c r="C194" s="764">
        <v>4550.77740763</v>
      </c>
      <c r="D194" s="764">
        <v>10239</v>
      </c>
      <c r="E194" s="9"/>
      <c r="F194" s="765">
        <v>0.0878537718818565</v>
      </c>
      <c r="G194" s="765">
        <v>0.03421119456844244</v>
      </c>
    </row>
    <row r="195" spans="1:7" ht="15">
      <c r="A195" s="66" t="s">
        <v>877</v>
      </c>
      <c r="B195" s="62" t="s">
        <v>1508</v>
      </c>
      <c r="C195" s="764">
        <v>2946.7255848699997</v>
      </c>
      <c r="D195" s="764">
        <v>5409</v>
      </c>
      <c r="E195" s="9"/>
      <c r="F195" s="765">
        <v>0.05688719402042162</v>
      </c>
      <c r="G195" s="765">
        <v>0.018072892999385207</v>
      </c>
    </row>
    <row r="196" spans="1:7" ht="15">
      <c r="A196" s="66" t="s">
        <v>878</v>
      </c>
      <c r="B196" s="62" t="s">
        <v>1509</v>
      </c>
      <c r="C196" s="764">
        <v>1826.4817065700001</v>
      </c>
      <c r="D196" s="764">
        <v>2835</v>
      </c>
      <c r="E196" s="9"/>
      <c r="F196" s="765">
        <v>0.03526063633135431</v>
      </c>
      <c r="G196" s="765">
        <v>0.009472481355750982</v>
      </c>
    </row>
    <row r="197" spans="1:7" ht="15">
      <c r="A197" s="66" t="s">
        <v>879</v>
      </c>
      <c r="B197" s="62" t="s">
        <v>1510</v>
      </c>
      <c r="C197" s="764">
        <v>1222.1879153099999</v>
      </c>
      <c r="D197" s="764">
        <v>1641</v>
      </c>
      <c r="E197" s="9"/>
      <c r="F197" s="765">
        <v>0.023594610039238486</v>
      </c>
      <c r="G197" s="765">
        <v>0.00548301301756168</v>
      </c>
    </row>
    <row r="198" spans="1:7" ht="15">
      <c r="A198" s="66" t="s">
        <v>880</v>
      </c>
      <c r="B198" s="62" t="s">
        <v>1511</v>
      </c>
      <c r="C198" s="764">
        <v>853.5817201699999</v>
      </c>
      <c r="D198" s="764">
        <v>1009</v>
      </c>
      <c r="E198" s="9"/>
      <c r="F198" s="765">
        <v>0.016478585307338093</v>
      </c>
      <c r="G198" s="765">
        <v>0.0033713346341984977</v>
      </c>
    </row>
    <row r="199" spans="1:7" ht="15">
      <c r="A199" s="66" t="s">
        <v>881</v>
      </c>
      <c r="B199" s="62" t="s">
        <v>1512</v>
      </c>
      <c r="C199" s="764">
        <v>696.9530786800001</v>
      </c>
      <c r="D199" s="764">
        <v>738</v>
      </c>
      <c r="E199" s="6"/>
      <c r="F199" s="765">
        <v>0.013454834482576521</v>
      </c>
      <c r="G199" s="765">
        <v>0.0024658522894335892</v>
      </c>
    </row>
    <row r="200" spans="1:7" ht="15">
      <c r="A200" s="66" t="s">
        <v>882</v>
      </c>
      <c r="B200" s="62" t="s">
        <v>1365</v>
      </c>
      <c r="C200" s="764">
        <v>1984.462519</v>
      </c>
      <c r="D200" s="764">
        <v>1490</v>
      </c>
      <c r="E200" s="6"/>
      <c r="F200" s="765">
        <v>0.03831049111741024</v>
      </c>
      <c r="G200" s="765">
        <v>0.004978482264574591</v>
      </c>
    </row>
    <row r="201" spans="1:7" ht="15">
      <c r="A201" s="66" t="s">
        <v>883</v>
      </c>
      <c r="B201" s="62"/>
      <c r="C201" s="66"/>
      <c r="D201" s="66"/>
      <c r="E201" s="6"/>
      <c r="F201" s="39"/>
      <c r="G201" s="39"/>
    </row>
    <row r="202" spans="1:7" ht="15">
      <c r="A202" s="66" t="s">
        <v>884</v>
      </c>
      <c r="B202" s="62"/>
      <c r="C202" s="66"/>
      <c r="D202" s="66"/>
      <c r="E202" s="6"/>
      <c r="F202" s="39"/>
      <c r="G202" s="39"/>
    </row>
    <row r="203" spans="1:7" ht="15">
      <c r="A203" s="66" t="s">
        <v>885</v>
      </c>
      <c r="B203" s="62"/>
      <c r="C203" s="66"/>
      <c r="D203" s="66"/>
      <c r="E203" s="6"/>
      <c r="F203" s="39"/>
      <c r="G203" s="39"/>
    </row>
    <row r="204" spans="1:7" ht="15">
      <c r="A204" s="66" t="s">
        <v>886</v>
      </c>
      <c r="B204" s="62"/>
      <c r="C204" s="66"/>
      <c r="D204" s="66"/>
      <c r="E204" s="6"/>
      <c r="F204" s="39"/>
      <c r="G204" s="39"/>
    </row>
    <row r="205" spans="1:7" ht="15">
      <c r="A205" s="66" t="s">
        <v>887</v>
      </c>
      <c r="B205" s="62"/>
      <c r="C205" s="66"/>
      <c r="D205" s="66"/>
      <c r="F205" s="39"/>
      <c r="G205" s="39"/>
    </row>
    <row r="206" spans="1:7" ht="15">
      <c r="A206" s="66" t="s">
        <v>888</v>
      </c>
      <c r="B206" s="62"/>
      <c r="C206" s="66"/>
      <c r="D206" s="66"/>
      <c r="E206" s="10"/>
      <c r="F206" s="39"/>
      <c r="G206" s="39"/>
    </row>
    <row r="207" spans="1:7" ht="15">
      <c r="A207" s="66" t="s">
        <v>889</v>
      </c>
      <c r="B207" s="62"/>
      <c r="C207" s="66"/>
      <c r="D207" s="66"/>
      <c r="E207" s="10"/>
      <c r="F207" s="39"/>
      <c r="G207" s="39"/>
    </row>
    <row r="208" spans="1:7" ht="15">
      <c r="A208" s="66" t="s">
        <v>890</v>
      </c>
      <c r="B208" s="62"/>
      <c r="C208" s="66"/>
      <c r="D208" s="66"/>
      <c r="E208" s="10"/>
      <c r="F208" s="39"/>
      <c r="G208" s="39"/>
    </row>
    <row r="209" spans="1:7" ht="15">
      <c r="A209" s="66" t="s">
        <v>891</v>
      </c>
      <c r="B209" s="62"/>
      <c r="C209" s="66"/>
      <c r="D209" s="66"/>
      <c r="E209" s="10"/>
      <c r="F209" s="39"/>
      <c r="G209" s="39"/>
    </row>
    <row r="210" spans="1:7" ht="15">
      <c r="A210" s="66" t="s">
        <v>892</v>
      </c>
      <c r="B210" s="46"/>
      <c r="E210" s="294"/>
      <c r="F210" s="294"/>
      <c r="G210" s="39"/>
    </row>
    <row r="211" spans="1:7" ht="15">
      <c r="A211" s="66" t="s">
        <v>893</v>
      </c>
      <c r="B211" s="46"/>
      <c r="E211" s="10"/>
      <c r="F211" s="39"/>
      <c r="G211" s="39"/>
    </row>
    <row r="212" spans="1:7" ht="15">
      <c r="A212" s="66" t="s">
        <v>894</v>
      </c>
      <c r="B212" s="46"/>
      <c r="E212" s="10"/>
      <c r="F212" s="39"/>
      <c r="G212" s="39"/>
    </row>
    <row r="213" spans="1:7" ht="15">
      <c r="A213" s="66" t="s">
        <v>895</v>
      </c>
      <c r="B213" s="46"/>
      <c r="E213" s="10"/>
      <c r="F213" s="39"/>
      <c r="G213" s="39"/>
    </row>
    <row r="214" spans="1:7" ht="15">
      <c r="A214" s="66" t="s">
        <v>896</v>
      </c>
      <c r="B214" s="7" t="s">
        <v>1</v>
      </c>
      <c r="C214" s="764">
        <v>51799.45391246</v>
      </c>
      <c r="D214" s="764">
        <v>299288</v>
      </c>
      <c r="E214" s="10"/>
      <c r="F214" s="771">
        <v>1.0000000000000002</v>
      </c>
      <c r="G214" s="771">
        <v>1</v>
      </c>
    </row>
    <row r="215" spans="1:7" s="43" customFormat="1" ht="15" customHeight="1">
      <c r="A215" s="49"/>
      <c r="B215" s="51" t="s">
        <v>1059</v>
      </c>
      <c r="C215" s="49" t="s">
        <v>136</v>
      </c>
      <c r="D215" s="49" t="s">
        <v>45</v>
      </c>
      <c r="E215" s="37"/>
      <c r="F215" s="49" t="s">
        <v>128</v>
      </c>
      <c r="G215" s="49" t="s">
        <v>134</v>
      </c>
    </row>
    <row r="216" spans="1:7" ht="15">
      <c r="A216" s="66" t="s">
        <v>897</v>
      </c>
      <c r="B216" s="4" t="s">
        <v>121</v>
      </c>
      <c r="C216" s="68" t="s">
        <v>158</v>
      </c>
      <c r="D216" s="68" t="s">
        <v>158</v>
      </c>
      <c r="F216" s="68" t="s">
        <v>158</v>
      </c>
      <c r="G216" s="68" t="s">
        <v>158</v>
      </c>
    </row>
    <row r="217" ht="15">
      <c r="G217" s="4"/>
    </row>
    <row r="218" spans="1:7" s="43" customFormat="1" ht="15">
      <c r="A218" s="66"/>
      <c r="B218" s="62" t="s">
        <v>206</v>
      </c>
      <c r="C218" s="45"/>
      <c r="D218" s="45"/>
      <c r="E218" s="45"/>
      <c r="F218" s="45"/>
      <c r="G218" s="45"/>
    </row>
    <row r="219" spans="1:7" ht="15">
      <c r="A219" s="66" t="s">
        <v>898</v>
      </c>
      <c r="B219" s="4" t="s">
        <v>147</v>
      </c>
      <c r="C219" s="68" t="s">
        <v>158</v>
      </c>
      <c r="D219" s="68" t="s">
        <v>158</v>
      </c>
      <c r="F219" s="68" t="s">
        <v>158</v>
      </c>
      <c r="G219" s="68" t="s">
        <v>158</v>
      </c>
    </row>
    <row r="220" spans="1:7" ht="15">
      <c r="A220" s="66" t="s">
        <v>899</v>
      </c>
      <c r="B220" s="45" t="s">
        <v>149</v>
      </c>
      <c r="C220" s="68" t="s">
        <v>158</v>
      </c>
      <c r="D220" s="68" t="s">
        <v>158</v>
      </c>
      <c r="F220" s="68" t="s">
        <v>158</v>
      </c>
      <c r="G220" s="68" t="s">
        <v>158</v>
      </c>
    </row>
    <row r="221" spans="1:7" ht="15">
      <c r="A221" s="66" t="s">
        <v>900</v>
      </c>
      <c r="B221" s="45" t="s">
        <v>150</v>
      </c>
      <c r="C221" s="68" t="s">
        <v>158</v>
      </c>
      <c r="D221" s="68" t="s">
        <v>158</v>
      </c>
      <c r="F221" s="68" t="s">
        <v>158</v>
      </c>
      <c r="G221" s="68" t="s">
        <v>158</v>
      </c>
    </row>
    <row r="222" spans="1:7" ht="15">
      <c r="A222" s="66" t="s">
        <v>901</v>
      </c>
      <c r="B222" s="45" t="s">
        <v>151</v>
      </c>
      <c r="C222" s="68" t="s">
        <v>158</v>
      </c>
      <c r="D222" s="68" t="s">
        <v>158</v>
      </c>
      <c r="F222" s="68" t="s">
        <v>158</v>
      </c>
      <c r="G222" s="68" t="s">
        <v>158</v>
      </c>
    </row>
    <row r="223" spans="1:7" ht="15">
      <c r="A223" s="66" t="s">
        <v>902</v>
      </c>
      <c r="B223" s="45" t="s">
        <v>152</v>
      </c>
      <c r="C223" s="68" t="s">
        <v>158</v>
      </c>
      <c r="D223" s="68" t="s">
        <v>158</v>
      </c>
      <c r="F223" s="68" t="s">
        <v>158</v>
      </c>
      <c r="G223" s="68" t="s">
        <v>158</v>
      </c>
    </row>
    <row r="224" spans="1:7" ht="15">
      <c r="A224" s="66" t="s">
        <v>903</v>
      </c>
      <c r="B224" s="45" t="s">
        <v>153</v>
      </c>
      <c r="C224" s="68" t="s">
        <v>158</v>
      </c>
      <c r="D224" s="68" t="s">
        <v>158</v>
      </c>
      <c r="F224" s="68" t="s">
        <v>158</v>
      </c>
      <c r="G224" s="68" t="s">
        <v>158</v>
      </c>
    </row>
    <row r="225" spans="1:7" ht="15">
      <c r="A225" s="66" t="s">
        <v>904</v>
      </c>
      <c r="B225" s="45" t="s">
        <v>154</v>
      </c>
      <c r="C225" s="68" t="s">
        <v>158</v>
      </c>
      <c r="D225" s="68" t="s">
        <v>158</v>
      </c>
      <c r="F225" s="68" t="s">
        <v>158</v>
      </c>
      <c r="G225" s="68" t="s">
        <v>158</v>
      </c>
    </row>
    <row r="226" spans="1:7" ht="15">
      <c r="A226" s="66" t="s">
        <v>905</v>
      </c>
      <c r="B226" s="45" t="s">
        <v>148</v>
      </c>
      <c r="C226" s="68" t="s">
        <v>158</v>
      </c>
      <c r="D226" s="68" t="s">
        <v>158</v>
      </c>
      <c r="F226" s="68" t="s">
        <v>158</v>
      </c>
      <c r="G226" s="68" t="s">
        <v>158</v>
      </c>
    </row>
    <row r="227" spans="1:7" s="31" customFormat="1" ht="15">
      <c r="A227" s="66" t="s">
        <v>906</v>
      </c>
      <c r="B227" s="34" t="s">
        <v>1</v>
      </c>
      <c r="C227" s="68" t="s">
        <v>158</v>
      </c>
      <c r="D227" s="68" t="s">
        <v>158</v>
      </c>
      <c r="E227" s="32"/>
      <c r="F227" s="68" t="s">
        <v>158</v>
      </c>
      <c r="G227" s="68" t="s">
        <v>158</v>
      </c>
    </row>
    <row r="228" spans="1:7" s="43" customFormat="1" ht="15" outlineLevel="1">
      <c r="A228" s="66" t="s">
        <v>907</v>
      </c>
      <c r="B228" s="626"/>
      <c r="C228" s="45"/>
      <c r="D228" s="45"/>
      <c r="E228" s="45"/>
      <c r="F228" s="39"/>
      <c r="G228" s="39"/>
    </row>
    <row r="229" spans="1:7" s="43" customFormat="1" ht="15" outlineLevel="1">
      <c r="A229" s="66" t="s">
        <v>908</v>
      </c>
      <c r="B229" s="626"/>
      <c r="C229" s="45"/>
      <c r="D229" s="45"/>
      <c r="E229" s="45"/>
      <c r="F229" s="39"/>
      <c r="G229" s="39"/>
    </row>
    <row r="230" spans="1:7" s="43" customFormat="1" ht="15" outlineLevel="1">
      <c r="A230" s="66" t="s">
        <v>909</v>
      </c>
      <c r="B230" s="626"/>
      <c r="C230" s="45"/>
      <c r="D230" s="45"/>
      <c r="E230" s="45"/>
      <c r="F230" s="39"/>
      <c r="G230" s="39"/>
    </row>
    <row r="231" spans="1:7" s="43" customFormat="1" ht="15" outlineLevel="1">
      <c r="A231" s="66" t="s">
        <v>910</v>
      </c>
      <c r="B231" s="626"/>
      <c r="C231" s="45"/>
      <c r="D231" s="45"/>
      <c r="E231" s="45"/>
      <c r="F231" s="39"/>
      <c r="G231" s="39"/>
    </row>
    <row r="232" spans="1:7" s="43" customFormat="1" ht="15" outlineLevel="1">
      <c r="A232" s="66" t="s">
        <v>911</v>
      </c>
      <c r="B232" s="626"/>
      <c r="C232" s="45"/>
      <c r="D232" s="45"/>
      <c r="E232" s="45"/>
      <c r="F232" s="39"/>
      <c r="G232" s="39"/>
    </row>
    <row r="233" spans="1:7" s="43" customFormat="1" ht="15" outlineLevel="1">
      <c r="A233" s="66" t="s">
        <v>912</v>
      </c>
      <c r="B233" s="626"/>
      <c r="C233" s="45"/>
      <c r="D233" s="45"/>
      <c r="E233" s="45"/>
      <c r="F233" s="39"/>
      <c r="G233" s="39"/>
    </row>
    <row r="234" spans="1:7" s="43" customFormat="1" ht="15" outlineLevel="1">
      <c r="A234" s="66" t="s">
        <v>913</v>
      </c>
      <c r="B234" s="54"/>
      <c r="C234" s="45"/>
      <c r="D234" s="45"/>
      <c r="E234" s="45"/>
      <c r="F234" s="39"/>
      <c r="G234" s="39"/>
    </row>
    <row r="235" spans="1:7" s="43" customFormat="1" ht="15" outlineLevel="1">
      <c r="A235" s="66" t="s">
        <v>914</v>
      </c>
      <c r="B235" s="54"/>
      <c r="C235" s="45"/>
      <c r="D235" s="45"/>
      <c r="E235" s="45"/>
      <c r="F235" s="39"/>
      <c r="G235" s="39"/>
    </row>
    <row r="236" spans="1:7" s="43" customFormat="1" ht="15" outlineLevel="1">
      <c r="A236" s="66" t="s">
        <v>915</v>
      </c>
      <c r="B236" s="54"/>
      <c r="C236" s="45"/>
      <c r="D236" s="45"/>
      <c r="E236" s="45"/>
      <c r="F236" s="39"/>
      <c r="G236" s="39"/>
    </row>
    <row r="237" spans="1:7" s="43" customFormat="1" ht="15" customHeight="1">
      <c r="A237" s="49"/>
      <c r="B237" s="51" t="s">
        <v>1060</v>
      </c>
      <c r="C237" s="49" t="s">
        <v>136</v>
      </c>
      <c r="D237" s="49" t="s">
        <v>45</v>
      </c>
      <c r="E237" s="37"/>
      <c r="F237" s="49" t="s">
        <v>128</v>
      </c>
      <c r="G237" s="49" t="s">
        <v>134</v>
      </c>
    </row>
    <row r="238" spans="1:7" s="31" customFormat="1" ht="15">
      <c r="A238" s="66" t="s">
        <v>916</v>
      </c>
      <c r="B238" s="32" t="s">
        <v>121</v>
      </c>
      <c r="C238" s="767">
        <v>0.4818729942430193</v>
      </c>
      <c r="D238" s="764">
        <v>240620</v>
      </c>
      <c r="E238" s="32"/>
      <c r="F238" s="32"/>
      <c r="G238" s="32"/>
    </row>
    <row r="239" spans="1:7" s="43" customFormat="1" ht="15">
      <c r="A239" s="45"/>
      <c r="B239" s="45"/>
      <c r="C239" s="45"/>
      <c r="D239" s="45"/>
      <c r="E239" s="45"/>
      <c r="F239" s="45"/>
      <c r="G239" s="45"/>
    </row>
    <row r="240" spans="1:7" s="31" customFormat="1" ht="15">
      <c r="A240" s="45"/>
      <c r="B240" s="62" t="s">
        <v>206</v>
      </c>
      <c r="C240" s="45"/>
      <c r="D240" s="45"/>
      <c r="E240" s="32"/>
      <c r="F240" s="32"/>
      <c r="G240" s="32"/>
    </row>
    <row r="241" spans="1:7" s="31" customFormat="1" ht="15">
      <c r="A241" s="66" t="s">
        <v>917</v>
      </c>
      <c r="B241" s="45" t="s">
        <v>147</v>
      </c>
      <c r="C241" s="764">
        <v>17158.56355375</v>
      </c>
      <c r="D241" s="764">
        <v>111293</v>
      </c>
      <c r="E241" s="32"/>
      <c r="F241" s="765">
        <v>0.33124989276426764</v>
      </c>
      <c r="G241" s="765">
        <v>0.46252597456570527</v>
      </c>
    </row>
    <row r="242" spans="1:7" s="31" customFormat="1" ht="15">
      <c r="A242" s="66" t="s">
        <v>918</v>
      </c>
      <c r="B242" s="45" t="s">
        <v>149</v>
      </c>
      <c r="C242" s="764">
        <v>10234.53720775</v>
      </c>
      <c r="D242" s="764">
        <v>42868</v>
      </c>
      <c r="E242" s="32"/>
      <c r="F242" s="765">
        <v>0.19758002130767932</v>
      </c>
      <c r="G242" s="765">
        <v>0.17815642922450337</v>
      </c>
    </row>
    <row r="243" spans="1:7" s="31" customFormat="1" ht="15">
      <c r="A243" s="66" t="s">
        <v>919</v>
      </c>
      <c r="B243" s="45" t="s">
        <v>150</v>
      </c>
      <c r="C243" s="764">
        <v>9384.90227149</v>
      </c>
      <c r="D243" s="764">
        <v>35455</v>
      </c>
      <c r="E243" s="32"/>
      <c r="F243" s="765">
        <v>0.18117762954316644</v>
      </c>
      <c r="G243" s="765">
        <v>0.1473485163328069</v>
      </c>
    </row>
    <row r="244" spans="1:7" s="31" customFormat="1" ht="15">
      <c r="A244" s="66" t="s">
        <v>920</v>
      </c>
      <c r="B244" s="45" t="s">
        <v>151</v>
      </c>
      <c r="C244" s="764">
        <v>8500.47883371</v>
      </c>
      <c r="D244" s="764">
        <v>29425</v>
      </c>
      <c r="E244" s="32"/>
      <c r="F244" s="765">
        <v>0.1641036380050576</v>
      </c>
      <c r="G244" s="765">
        <v>0.1222882553403707</v>
      </c>
    </row>
    <row r="245" spans="1:7" s="31" customFormat="1" ht="15">
      <c r="A245" s="66" t="s">
        <v>921</v>
      </c>
      <c r="B245" s="45" t="s">
        <v>152</v>
      </c>
      <c r="C245" s="764">
        <v>6243.18045618</v>
      </c>
      <c r="D245" s="764">
        <v>20650</v>
      </c>
      <c r="E245" s="32"/>
      <c r="F245" s="765">
        <v>0.12052598984404055</v>
      </c>
      <c r="G245" s="765">
        <v>0.08581996509018369</v>
      </c>
    </row>
    <row r="246" spans="1:7" s="31" customFormat="1" ht="15">
      <c r="A246" s="66" t="s">
        <v>922</v>
      </c>
      <c r="B246" s="621" t="s">
        <v>2125</v>
      </c>
      <c r="C246" s="764">
        <v>277.79158958</v>
      </c>
      <c r="D246" s="764">
        <v>929</v>
      </c>
      <c r="E246" s="621"/>
      <c r="F246" s="765">
        <v>0.005362828535788467</v>
      </c>
      <c r="G246" s="765">
        <v>0.0038608594464300556</v>
      </c>
    </row>
    <row r="247" spans="1:7" s="31" customFormat="1" ht="15">
      <c r="A247" s="66" t="s">
        <v>923</v>
      </c>
      <c r="B247" s="621"/>
      <c r="C247" s="769"/>
      <c r="D247" s="769"/>
      <c r="E247" s="32"/>
      <c r="F247" s="767"/>
      <c r="G247" s="767"/>
    </row>
    <row r="248" spans="1:7" s="31" customFormat="1" ht="15">
      <c r="A248" s="66" t="s">
        <v>924</v>
      </c>
      <c r="B248" s="621"/>
      <c r="C248" s="769"/>
      <c r="D248" s="769"/>
      <c r="E248" s="32"/>
      <c r="F248" s="767"/>
      <c r="G248" s="767"/>
    </row>
    <row r="249" spans="1:7" s="31" customFormat="1" ht="15">
      <c r="A249" s="66" t="s">
        <v>925</v>
      </c>
      <c r="B249" s="34" t="s">
        <v>1</v>
      </c>
      <c r="C249" s="764">
        <v>51799.45391246</v>
      </c>
      <c r="D249" s="764">
        <v>240620</v>
      </c>
      <c r="E249" s="32"/>
      <c r="F249" s="635">
        <v>1</v>
      </c>
      <c r="G249" s="635">
        <v>0.9999999999999999</v>
      </c>
    </row>
    <row r="250" spans="1:7" s="43" customFormat="1" ht="15" outlineLevel="1">
      <c r="A250" s="66" t="s">
        <v>926</v>
      </c>
      <c r="B250" s="627"/>
      <c r="C250" s="45"/>
      <c r="D250" s="45"/>
      <c r="E250" s="45"/>
      <c r="F250" s="39"/>
      <c r="G250" s="39"/>
    </row>
    <row r="251" spans="1:7" s="43" customFormat="1" ht="15" outlineLevel="1">
      <c r="A251" s="66" t="s">
        <v>927</v>
      </c>
      <c r="B251" s="627"/>
      <c r="C251" s="45"/>
      <c r="D251" s="45"/>
      <c r="E251" s="45"/>
      <c r="F251" s="39"/>
      <c r="G251" s="39"/>
    </row>
    <row r="252" spans="1:7" s="43" customFormat="1" ht="15" outlineLevel="1">
      <c r="A252" s="66" t="s">
        <v>928</v>
      </c>
      <c r="B252" s="627"/>
      <c r="C252" s="45"/>
      <c r="D252" s="45"/>
      <c r="E252" s="45"/>
      <c r="F252" s="39"/>
      <c r="G252" s="39"/>
    </row>
    <row r="253" spans="1:7" s="43" customFormat="1" ht="15" outlineLevel="1">
      <c r="A253" s="66" t="s">
        <v>929</v>
      </c>
      <c r="B253" s="627"/>
      <c r="C253" s="45"/>
      <c r="D253" s="45"/>
      <c r="E253" s="45"/>
      <c r="F253" s="39"/>
      <c r="G253" s="39"/>
    </row>
    <row r="254" spans="1:7" s="43" customFormat="1" ht="15" outlineLevel="1">
      <c r="A254" s="66" t="s">
        <v>930</v>
      </c>
      <c r="B254" s="627"/>
      <c r="C254" s="45"/>
      <c r="D254" s="45"/>
      <c r="E254" s="45"/>
      <c r="F254" s="39"/>
      <c r="G254" s="39"/>
    </row>
    <row r="255" spans="1:7" s="43" customFormat="1" ht="15" outlineLevel="1">
      <c r="A255" s="66" t="s">
        <v>931</v>
      </c>
      <c r="B255" s="627"/>
      <c r="C255" s="45"/>
      <c r="D255" s="45"/>
      <c r="E255" s="45"/>
      <c r="F255" s="39"/>
      <c r="G255" s="39"/>
    </row>
    <row r="256" spans="1:7" s="43" customFormat="1" ht="15" outlineLevel="1">
      <c r="A256" s="66" t="s">
        <v>932</v>
      </c>
      <c r="B256" s="54"/>
      <c r="C256" s="45"/>
      <c r="D256" s="45"/>
      <c r="E256" s="45"/>
      <c r="F256" s="39"/>
      <c r="G256" s="39"/>
    </row>
    <row r="257" spans="1:7" s="43" customFormat="1" ht="15" outlineLevel="1">
      <c r="A257" s="66" t="s">
        <v>933</v>
      </c>
      <c r="B257" s="54"/>
      <c r="C257" s="45"/>
      <c r="D257" s="45"/>
      <c r="E257" s="45"/>
      <c r="F257" s="39"/>
      <c r="G257" s="39"/>
    </row>
    <row r="258" spans="1:7" s="43" customFormat="1" ht="15" outlineLevel="1">
      <c r="A258" s="66" t="s">
        <v>934</v>
      </c>
      <c r="B258" s="54"/>
      <c r="C258" s="45"/>
      <c r="D258" s="45"/>
      <c r="E258" s="45"/>
      <c r="F258" s="39"/>
      <c r="G258" s="39"/>
    </row>
    <row r="259" spans="1:7" ht="15" customHeight="1">
      <c r="A259" s="49"/>
      <c r="B259" s="51" t="s">
        <v>1061</v>
      </c>
      <c r="C259" s="49" t="s">
        <v>128</v>
      </c>
      <c r="D259" s="20"/>
      <c r="E259" s="19"/>
      <c r="F259" s="20"/>
      <c r="G259" s="20"/>
    </row>
    <row r="260" spans="1:7" ht="15">
      <c r="A260" s="66" t="s">
        <v>935</v>
      </c>
      <c r="B260" s="4" t="s">
        <v>12</v>
      </c>
      <c r="C260" s="635">
        <v>0.9044435755472441</v>
      </c>
      <c r="E260" s="10"/>
      <c r="F260" s="10"/>
      <c r="G260" s="10"/>
    </row>
    <row r="261" spans="1:6" ht="15">
      <c r="A261" s="66" t="s">
        <v>936</v>
      </c>
      <c r="B261" s="4" t="s">
        <v>124</v>
      </c>
      <c r="C261" s="439" t="s">
        <v>158</v>
      </c>
      <c r="E261" s="10"/>
      <c r="F261" s="10"/>
    </row>
    <row r="262" spans="1:6" ht="15">
      <c r="A262" s="66" t="s">
        <v>937</v>
      </c>
      <c r="B262" s="66" t="s">
        <v>1109</v>
      </c>
      <c r="C262" s="635">
        <v>0.09555642445275599</v>
      </c>
      <c r="E262" s="10"/>
      <c r="F262" s="10"/>
    </row>
    <row r="263" spans="1:7" s="43" customFormat="1" ht="15">
      <c r="A263" s="445" t="s">
        <v>938</v>
      </c>
      <c r="B263" s="445" t="s">
        <v>1557</v>
      </c>
      <c r="C263" s="439" t="s">
        <v>158</v>
      </c>
      <c r="D263" s="445"/>
      <c r="E263" s="48"/>
      <c r="F263" s="48"/>
      <c r="G263" s="44"/>
    </row>
    <row r="264" spans="1:6" ht="15">
      <c r="A264" s="445" t="s">
        <v>1558</v>
      </c>
      <c r="B264" s="4" t="s">
        <v>2</v>
      </c>
      <c r="C264" s="439" t="s">
        <v>158</v>
      </c>
      <c r="E264" s="10"/>
      <c r="F264" s="10"/>
    </row>
    <row r="265" spans="1:7" s="43" customFormat="1" ht="15" outlineLevel="1">
      <c r="A265" s="66" t="s">
        <v>939</v>
      </c>
      <c r="B265" s="628"/>
      <c r="C265" s="45"/>
      <c r="D265" s="45"/>
      <c r="E265" s="48"/>
      <c r="F265" s="48"/>
      <c r="G265" s="44"/>
    </row>
    <row r="266" spans="1:7" s="43" customFormat="1" ht="15" outlineLevel="1">
      <c r="A266" s="66" t="s">
        <v>940</v>
      </c>
      <c r="B266" s="628"/>
      <c r="D266" s="45"/>
      <c r="E266" s="48"/>
      <c r="F266" s="48"/>
      <c r="G266" s="44"/>
    </row>
    <row r="267" spans="1:7" s="43" customFormat="1" ht="15" outlineLevel="1">
      <c r="A267" s="66" t="s">
        <v>941</v>
      </c>
      <c r="B267" s="628"/>
      <c r="C267" s="45"/>
      <c r="D267" s="45"/>
      <c r="E267" s="48"/>
      <c r="F267" s="48"/>
      <c r="G267" s="44"/>
    </row>
    <row r="268" spans="1:7" s="43" customFormat="1" ht="15" outlineLevel="1">
      <c r="A268" s="66" t="s">
        <v>942</v>
      </c>
      <c r="B268" s="628"/>
      <c r="C268" s="45"/>
      <c r="D268" s="45"/>
      <c r="E268" s="48"/>
      <c r="F268" s="48"/>
      <c r="G268" s="44"/>
    </row>
    <row r="269" spans="1:7" s="43" customFormat="1" ht="15" outlineLevel="1">
      <c r="A269" s="66" t="s">
        <v>943</v>
      </c>
      <c r="B269" s="628"/>
      <c r="C269" s="45"/>
      <c r="D269" s="45"/>
      <c r="E269" s="48"/>
      <c r="F269" s="48"/>
      <c r="G269" s="44"/>
    </row>
    <row r="270" spans="1:7" s="43" customFormat="1" ht="15" outlineLevel="1">
      <c r="A270" s="66" t="s">
        <v>944</v>
      </c>
      <c r="B270" s="628"/>
      <c r="C270" s="45"/>
      <c r="D270" s="45"/>
      <c r="E270" s="48"/>
      <c r="F270" s="48"/>
      <c r="G270" s="44"/>
    </row>
    <row r="271" spans="1:7" s="43" customFormat="1" ht="15" outlineLevel="1">
      <c r="A271" s="66" t="s">
        <v>945</v>
      </c>
      <c r="B271" s="628"/>
      <c r="C271" s="45"/>
      <c r="D271" s="45"/>
      <c r="E271" s="48"/>
      <c r="F271" s="48"/>
      <c r="G271" s="44"/>
    </row>
    <row r="272" spans="1:7" s="43" customFormat="1" ht="15" outlineLevel="1">
      <c r="A272" s="66" t="s">
        <v>946</v>
      </c>
      <c r="B272" s="628"/>
      <c r="C272" s="45"/>
      <c r="D272" s="45"/>
      <c r="E272" s="48"/>
      <c r="F272" s="48"/>
      <c r="G272" s="44"/>
    </row>
    <row r="273" spans="1:7" s="43" customFormat="1" ht="15" outlineLevel="1">
      <c r="A273" s="66" t="s">
        <v>947</v>
      </c>
      <c r="B273" s="628"/>
      <c r="C273" s="45"/>
      <c r="D273" s="45"/>
      <c r="E273" s="48"/>
      <c r="F273" s="48"/>
      <c r="G273" s="44"/>
    </row>
    <row r="274" spans="1:7" s="43" customFormat="1" ht="15" outlineLevel="1">
      <c r="A274" s="66" t="s">
        <v>948</v>
      </c>
      <c r="B274" s="628"/>
      <c r="C274" s="45"/>
      <c r="D274" s="45"/>
      <c r="E274" s="48"/>
      <c r="F274" s="48"/>
      <c r="G274" s="44"/>
    </row>
    <row r="275" spans="1:7" s="43" customFormat="1" ht="15" outlineLevel="1">
      <c r="A275" s="66" t="s">
        <v>949</v>
      </c>
      <c r="B275" s="628"/>
      <c r="C275" s="45"/>
      <c r="D275" s="45"/>
      <c r="E275" s="48"/>
      <c r="F275" s="48"/>
      <c r="G275" s="44"/>
    </row>
    <row r="276" spans="1:7" ht="15" customHeight="1">
      <c r="A276" s="49"/>
      <c r="B276" s="51" t="s">
        <v>1062</v>
      </c>
      <c r="C276" s="49" t="s">
        <v>128</v>
      </c>
      <c r="D276" s="20"/>
      <c r="E276" s="19"/>
      <c r="F276" s="20"/>
      <c r="G276" s="21"/>
    </row>
    <row r="277" spans="1:6" ht="15">
      <c r="A277" s="66" t="s">
        <v>950</v>
      </c>
      <c r="B277" s="445" t="s">
        <v>1559</v>
      </c>
      <c r="C277" s="635">
        <v>1</v>
      </c>
      <c r="E277" s="2"/>
      <c r="F277" s="2"/>
    </row>
    <row r="278" spans="1:6" ht="15">
      <c r="A278" s="66" t="s">
        <v>951</v>
      </c>
      <c r="B278" s="4" t="s">
        <v>30</v>
      </c>
      <c r="C278" s="635">
        <v>0</v>
      </c>
      <c r="E278" s="2"/>
      <c r="F278" s="2"/>
    </row>
    <row r="279" spans="1:6" ht="15">
      <c r="A279" s="66" t="s">
        <v>952</v>
      </c>
      <c r="B279" s="4" t="s">
        <v>2</v>
      </c>
      <c r="C279" s="635">
        <v>0</v>
      </c>
      <c r="E279" s="2"/>
      <c r="F279" s="2"/>
    </row>
    <row r="280" spans="1:7" s="43" customFormat="1" ht="15" outlineLevel="1">
      <c r="A280" s="66" t="s">
        <v>953</v>
      </c>
      <c r="B280" s="45"/>
      <c r="C280" s="45"/>
      <c r="D280" s="45"/>
      <c r="E280" s="44"/>
      <c r="F280" s="44"/>
      <c r="G280" s="44"/>
    </row>
    <row r="281" spans="1:7" s="43" customFormat="1" ht="15" outlineLevel="1">
      <c r="A281" s="66" t="s">
        <v>954</v>
      </c>
      <c r="B281" s="45"/>
      <c r="C281" s="45"/>
      <c r="D281" s="45"/>
      <c r="E281" s="44"/>
      <c r="F281" s="44"/>
      <c r="G281" s="44"/>
    </row>
    <row r="282" spans="1:7" s="43" customFormat="1" ht="15" outlineLevel="1">
      <c r="A282" s="66" t="s">
        <v>955</v>
      </c>
      <c r="B282" s="45"/>
      <c r="C282" s="45"/>
      <c r="D282" s="45"/>
      <c r="E282" s="44"/>
      <c r="F282" s="44"/>
      <c r="G282" s="44"/>
    </row>
    <row r="283" spans="1:7" s="43" customFormat="1" ht="15" outlineLevel="1">
      <c r="A283" s="66" t="s">
        <v>956</v>
      </c>
      <c r="B283" s="45"/>
      <c r="C283" s="45"/>
      <c r="D283" s="45"/>
      <c r="E283" s="44"/>
      <c r="F283" s="44"/>
      <c r="G283" s="44"/>
    </row>
    <row r="284" spans="1:7" s="43" customFormat="1" ht="15" outlineLevel="1">
      <c r="A284" s="66" t="s">
        <v>957</v>
      </c>
      <c r="B284" s="45"/>
      <c r="C284" s="45"/>
      <c r="D284" s="45"/>
      <c r="E284" s="44"/>
      <c r="F284" s="44"/>
      <c r="G284" s="44"/>
    </row>
    <row r="285" spans="1:7" s="43" customFormat="1" ht="15" outlineLevel="1">
      <c r="A285" s="66" t="s">
        <v>958</v>
      </c>
      <c r="B285" s="45"/>
      <c r="C285" s="45"/>
      <c r="D285" s="45"/>
      <c r="E285" s="44"/>
      <c r="F285" s="44"/>
      <c r="G285" s="44"/>
    </row>
    <row r="286" spans="1:7" s="43" customFormat="1" ht="18.75">
      <c r="A286" s="23"/>
      <c r="B286" s="25" t="s">
        <v>188</v>
      </c>
      <c r="C286" s="23"/>
      <c r="D286" s="23"/>
      <c r="E286" s="23"/>
      <c r="F286" s="24"/>
      <c r="G286" s="24"/>
    </row>
    <row r="287" spans="1:7" s="43" customFormat="1" ht="15" customHeight="1">
      <c r="A287" s="49"/>
      <c r="B287" s="51" t="s">
        <v>1063</v>
      </c>
      <c r="C287" s="49" t="s">
        <v>136</v>
      </c>
      <c r="D287" s="49" t="s">
        <v>45</v>
      </c>
      <c r="E287" s="49"/>
      <c r="F287" s="49" t="s">
        <v>129</v>
      </c>
      <c r="G287" s="49" t="s">
        <v>134</v>
      </c>
    </row>
    <row r="288" spans="1:7" s="31" customFormat="1" ht="15">
      <c r="A288" s="66" t="s">
        <v>959</v>
      </c>
      <c r="B288" s="66" t="s">
        <v>74</v>
      </c>
      <c r="C288" s="66" t="s">
        <v>158</v>
      </c>
      <c r="D288" s="66" t="s">
        <v>158</v>
      </c>
      <c r="E288" s="35"/>
      <c r="F288" s="66" t="s">
        <v>158</v>
      </c>
      <c r="G288" s="440" t="s">
        <v>158</v>
      </c>
    </row>
    <row r="289" spans="1:7" s="31" customFormat="1" ht="15">
      <c r="A289" s="35"/>
      <c r="B289" s="66"/>
      <c r="C289" s="66"/>
      <c r="D289" s="35"/>
      <c r="E289" s="35"/>
      <c r="F289" s="27"/>
      <c r="G289" s="27"/>
    </row>
    <row r="290" spans="1:7" s="31" customFormat="1" ht="15">
      <c r="A290" s="45"/>
      <c r="B290" s="66" t="s">
        <v>137</v>
      </c>
      <c r="C290" s="66"/>
      <c r="D290" s="35"/>
      <c r="E290" s="35"/>
      <c r="F290" s="27"/>
      <c r="G290" s="27"/>
    </row>
    <row r="291" spans="1:7" s="31" customFormat="1" ht="15">
      <c r="A291" s="66" t="s">
        <v>960</v>
      </c>
      <c r="B291" s="46"/>
      <c r="C291" s="32"/>
      <c r="D291" s="32"/>
      <c r="E291" s="35"/>
      <c r="F291" s="39"/>
      <c r="G291" s="39"/>
    </row>
    <row r="292" spans="1:7" s="31" customFormat="1" ht="15">
      <c r="A292" s="66" t="s">
        <v>961</v>
      </c>
      <c r="B292" s="46"/>
      <c r="C292" s="32"/>
      <c r="D292" s="32"/>
      <c r="E292" s="35"/>
      <c r="F292" s="39"/>
      <c r="G292" s="39"/>
    </row>
    <row r="293" spans="1:7" s="31" customFormat="1" ht="15">
      <c r="A293" s="66" t="s">
        <v>962</v>
      </c>
      <c r="B293" s="46"/>
      <c r="C293" s="32"/>
      <c r="D293" s="32"/>
      <c r="E293" s="35"/>
      <c r="F293" s="39"/>
      <c r="G293" s="39"/>
    </row>
    <row r="294" spans="1:7" s="31" customFormat="1" ht="15">
      <c r="A294" s="66" t="s">
        <v>963</v>
      </c>
      <c r="B294" s="46"/>
      <c r="C294" s="32"/>
      <c r="D294" s="32"/>
      <c r="E294" s="35"/>
      <c r="F294" s="39"/>
      <c r="G294" s="39"/>
    </row>
    <row r="295" spans="1:7" s="31" customFormat="1" ht="15">
      <c r="A295" s="66" t="s">
        <v>964</v>
      </c>
      <c r="B295" s="46"/>
      <c r="C295" s="32"/>
      <c r="D295" s="32"/>
      <c r="E295" s="35"/>
      <c r="F295" s="39"/>
      <c r="G295" s="39"/>
    </row>
    <row r="296" spans="1:7" s="31" customFormat="1" ht="15">
      <c r="A296" s="66" t="s">
        <v>965</v>
      </c>
      <c r="B296" s="46"/>
      <c r="C296" s="32"/>
      <c r="D296" s="32"/>
      <c r="E296" s="35"/>
      <c r="F296" s="39"/>
      <c r="G296" s="39"/>
    </row>
    <row r="297" spans="1:7" s="31" customFormat="1" ht="15">
      <c r="A297" s="66" t="s">
        <v>966</v>
      </c>
      <c r="B297" s="46"/>
      <c r="C297" s="32"/>
      <c r="D297" s="32"/>
      <c r="E297" s="35"/>
      <c r="F297" s="39"/>
      <c r="G297" s="39"/>
    </row>
    <row r="298" spans="1:7" s="31" customFormat="1" ht="15">
      <c r="A298" s="66" t="s">
        <v>967</v>
      </c>
      <c r="B298" s="46"/>
      <c r="C298" s="32"/>
      <c r="D298" s="32"/>
      <c r="E298" s="35"/>
      <c r="F298" s="39"/>
      <c r="G298" s="39"/>
    </row>
    <row r="299" spans="1:7" s="31" customFormat="1" ht="15">
      <c r="A299" s="66" t="s">
        <v>968</v>
      </c>
      <c r="B299" s="46"/>
      <c r="C299" s="32"/>
      <c r="D299" s="32"/>
      <c r="E299" s="35"/>
      <c r="F299" s="39"/>
      <c r="G299" s="39"/>
    </row>
    <row r="300" spans="1:7" s="31" customFormat="1" ht="15">
      <c r="A300" s="66" t="s">
        <v>969</v>
      </c>
      <c r="B300" s="46"/>
      <c r="C300" s="32"/>
      <c r="D300" s="32"/>
      <c r="E300" s="33"/>
      <c r="F300" s="39"/>
      <c r="G300" s="39"/>
    </row>
    <row r="301" spans="1:7" s="31" customFormat="1" ht="15">
      <c r="A301" s="66" t="s">
        <v>970</v>
      </c>
      <c r="B301" s="46"/>
      <c r="C301" s="32"/>
      <c r="D301" s="32"/>
      <c r="E301" s="33"/>
      <c r="F301" s="39"/>
      <c r="G301" s="39"/>
    </row>
    <row r="302" spans="1:7" s="31" customFormat="1" ht="15">
      <c r="A302" s="66" t="s">
        <v>971</v>
      </c>
      <c r="B302" s="46"/>
      <c r="C302" s="32"/>
      <c r="D302" s="32"/>
      <c r="E302" s="33"/>
      <c r="F302" s="39"/>
      <c r="G302" s="39"/>
    </row>
    <row r="303" spans="1:7" s="31" customFormat="1" ht="15">
      <c r="A303" s="66" t="s">
        <v>972</v>
      </c>
      <c r="B303" s="46"/>
      <c r="C303" s="32"/>
      <c r="D303" s="32"/>
      <c r="E303" s="33"/>
      <c r="F303" s="39"/>
      <c r="G303" s="39"/>
    </row>
    <row r="304" spans="1:7" s="31" customFormat="1" ht="15">
      <c r="A304" s="66" t="s">
        <v>973</v>
      </c>
      <c r="B304" s="46"/>
      <c r="C304" s="32"/>
      <c r="D304" s="32"/>
      <c r="E304" s="33"/>
      <c r="F304" s="39"/>
      <c r="G304" s="39"/>
    </row>
    <row r="305" spans="1:7" s="31" customFormat="1" ht="15">
      <c r="A305" s="66" t="s">
        <v>974</v>
      </c>
      <c r="B305" s="46"/>
      <c r="C305" s="32"/>
      <c r="D305" s="32"/>
      <c r="E305" s="33"/>
      <c r="F305" s="39"/>
      <c r="G305" s="39"/>
    </row>
    <row r="306" spans="1:7" s="31" customFormat="1" ht="15">
      <c r="A306" s="66" t="s">
        <v>975</v>
      </c>
      <c r="B306" s="46"/>
      <c r="C306" s="32"/>
      <c r="D306" s="32"/>
      <c r="E306" s="32"/>
      <c r="F306" s="39"/>
      <c r="G306" s="39"/>
    </row>
    <row r="307" spans="1:7" s="31" customFormat="1" ht="15">
      <c r="A307" s="66" t="s">
        <v>976</v>
      </c>
      <c r="B307" s="46"/>
      <c r="C307" s="32"/>
      <c r="D307" s="32"/>
      <c r="E307" s="36"/>
      <c r="F307" s="39"/>
      <c r="G307" s="39"/>
    </row>
    <row r="308" spans="1:7" s="31" customFormat="1" ht="15">
      <c r="A308" s="66" t="s">
        <v>977</v>
      </c>
      <c r="B308" s="46"/>
      <c r="C308" s="32"/>
      <c r="D308" s="32"/>
      <c r="E308" s="36"/>
      <c r="F308" s="39"/>
      <c r="G308" s="39"/>
    </row>
    <row r="309" spans="1:7" s="31" customFormat="1" ht="15">
      <c r="A309" s="66" t="s">
        <v>978</v>
      </c>
      <c r="B309" s="46"/>
      <c r="C309" s="32"/>
      <c r="D309" s="32"/>
      <c r="E309" s="36"/>
      <c r="F309" s="39"/>
      <c r="G309" s="39"/>
    </row>
    <row r="310" spans="1:7" s="31" customFormat="1" ht="15">
      <c r="A310" s="66" t="s">
        <v>979</v>
      </c>
      <c r="B310" s="46"/>
      <c r="C310" s="32"/>
      <c r="D310" s="32"/>
      <c r="E310" s="36"/>
      <c r="F310" s="39"/>
      <c r="G310" s="39"/>
    </row>
    <row r="311" spans="1:7" s="31" customFormat="1" ht="15">
      <c r="A311" s="66" t="s">
        <v>980</v>
      </c>
      <c r="B311" s="46"/>
      <c r="C311" s="32"/>
      <c r="D311" s="32"/>
      <c r="E311" s="36"/>
      <c r="F311" s="39"/>
      <c r="G311" s="39"/>
    </row>
    <row r="312" spans="1:7" s="31" customFormat="1" ht="15">
      <c r="A312" s="66" t="s">
        <v>981</v>
      </c>
      <c r="B312" s="46"/>
      <c r="C312" s="32"/>
      <c r="D312" s="32"/>
      <c r="E312" s="36"/>
      <c r="F312" s="39"/>
      <c r="G312" s="39"/>
    </row>
    <row r="313" spans="1:7" s="31" customFormat="1" ht="15">
      <c r="A313" s="66" t="s">
        <v>982</v>
      </c>
      <c r="B313" s="46"/>
      <c r="C313" s="32"/>
      <c r="D313" s="32"/>
      <c r="E313" s="36"/>
      <c r="F313" s="39"/>
      <c r="G313" s="39"/>
    </row>
    <row r="314" spans="1:7" s="31" customFormat="1" ht="15">
      <c r="A314" s="66" t="s">
        <v>983</v>
      </c>
      <c r="B314" s="46"/>
      <c r="C314" s="32"/>
      <c r="D314" s="32"/>
      <c r="E314" s="36"/>
      <c r="F314" s="39"/>
      <c r="G314" s="39"/>
    </row>
    <row r="315" spans="1:7" s="31" customFormat="1" ht="15">
      <c r="A315" s="66" t="s">
        <v>984</v>
      </c>
      <c r="B315" s="34" t="s">
        <v>1</v>
      </c>
      <c r="C315" s="66" t="s">
        <v>158</v>
      </c>
      <c r="D315" s="66" t="s">
        <v>158</v>
      </c>
      <c r="E315" s="36"/>
      <c r="F315" s="66" t="s">
        <v>158</v>
      </c>
      <c r="G315" s="66" t="s">
        <v>158</v>
      </c>
    </row>
    <row r="316" spans="1:7" s="43" customFormat="1" ht="15" customHeight="1">
      <c r="A316" s="49"/>
      <c r="B316" s="51" t="s">
        <v>1064</v>
      </c>
      <c r="C316" s="49" t="s">
        <v>136</v>
      </c>
      <c r="D316" s="49" t="s">
        <v>45</v>
      </c>
      <c r="E316" s="49"/>
      <c r="F316" s="49" t="s">
        <v>129</v>
      </c>
      <c r="G316" s="49" t="s">
        <v>134</v>
      </c>
    </row>
    <row r="317" spans="1:7" s="31" customFormat="1" ht="15">
      <c r="A317" s="66" t="s">
        <v>985</v>
      </c>
      <c r="B317" s="32" t="s">
        <v>121</v>
      </c>
      <c r="C317" s="66" t="s">
        <v>158</v>
      </c>
      <c r="D317" s="66" t="s">
        <v>158</v>
      </c>
      <c r="E317" s="32"/>
      <c r="F317" s="66" t="s">
        <v>158</v>
      </c>
      <c r="G317" s="66" t="s">
        <v>158</v>
      </c>
    </row>
    <row r="318" spans="1:7" s="31" customFormat="1" ht="15">
      <c r="A318" s="45"/>
      <c r="B318" s="32"/>
      <c r="C318" s="32"/>
      <c r="D318" s="32"/>
      <c r="E318" s="32"/>
      <c r="F318" s="32"/>
      <c r="G318" s="32"/>
    </row>
    <row r="319" spans="1:7" s="43" customFormat="1" ht="15">
      <c r="A319" s="45"/>
      <c r="B319" s="62" t="s">
        <v>206</v>
      </c>
      <c r="C319" s="45"/>
      <c r="D319" s="45"/>
      <c r="E319" s="45"/>
      <c r="F319" s="45"/>
      <c r="G319" s="45"/>
    </row>
    <row r="320" spans="1:7" s="43" customFormat="1" ht="15">
      <c r="A320" s="66" t="s">
        <v>986</v>
      </c>
      <c r="B320" s="45" t="s">
        <v>147</v>
      </c>
      <c r="C320" s="66" t="s">
        <v>158</v>
      </c>
      <c r="D320" s="66" t="s">
        <v>158</v>
      </c>
      <c r="E320" s="45"/>
      <c r="F320" s="39"/>
      <c r="G320" s="39"/>
    </row>
    <row r="321" spans="1:7" s="43" customFormat="1" ht="15">
      <c r="A321" s="66" t="s">
        <v>987</v>
      </c>
      <c r="B321" s="45" t="s">
        <v>149</v>
      </c>
      <c r="C321" s="66" t="s">
        <v>158</v>
      </c>
      <c r="D321" s="66" t="s">
        <v>158</v>
      </c>
      <c r="E321" s="45"/>
      <c r="F321" s="39"/>
      <c r="G321" s="39"/>
    </row>
    <row r="322" spans="1:7" s="43" customFormat="1" ht="15">
      <c r="A322" s="66" t="s">
        <v>988</v>
      </c>
      <c r="B322" s="45" t="s">
        <v>150</v>
      </c>
      <c r="C322" s="66" t="s">
        <v>158</v>
      </c>
      <c r="D322" s="66" t="s">
        <v>158</v>
      </c>
      <c r="E322" s="45"/>
      <c r="F322" s="39"/>
      <c r="G322" s="39"/>
    </row>
    <row r="323" spans="1:7" s="43" customFormat="1" ht="15">
      <c r="A323" s="66" t="s">
        <v>989</v>
      </c>
      <c r="B323" s="45" t="s">
        <v>151</v>
      </c>
      <c r="C323" s="66" t="s">
        <v>158</v>
      </c>
      <c r="D323" s="66" t="s">
        <v>158</v>
      </c>
      <c r="E323" s="45"/>
      <c r="F323" s="39"/>
      <c r="G323" s="39"/>
    </row>
    <row r="324" spans="1:7" s="43" customFormat="1" ht="15">
      <c r="A324" s="66" t="s">
        <v>990</v>
      </c>
      <c r="B324" s="45" t="s">
        <v>152</v>
      </c>
      <c r="C324" s="66" t="s">
        <v>158</v>
      </c>
      <c r="D324" s="66" t="s">
        <v>158</v>
      </c>
      <c r="E324" s="45"/>
      <c r="F324" s="39"/>
      <c r="G324" s="39"/>
    </row>
    <row r="325" spans="1:7" s="43" customFormat="1" ht="15">
      <c r="A325" s="66" t="s">
        <v>991</v>
      </c>
      <c r="B325" s="45" t="s">
        <v>153</v>
      </c>
      <c r="C325" s="66" t="s">
        <v>158</v>
      </c>
      <c r="D325" s="66" t="s">
        <v>158</v>
      </c>
      <c r="E325" s="45"/>
      <c r="F325" s="39"/>
      <c r="G325" s="39"/>
    </row>
    <row r="326" spans="1:7" s="43" customFormat="1" ht="15">
      <c r="A326" s="66" t="s">
        <v>992</v>
      </c>
      <c r="B326" s="45" t="s">
        <v>154</v>
      </c>
      <c r="C326" s="66" t="s">
        <v>158</v>
      </c>
      <c r="D326" s="66" t="s">
        <v>158</v>
      </c>
      <c r="E326" s="45"/>
      <c r="F326" s="39"/>
      <c r="G326" s="39"/>
    </row>
    <row r="327" spans="1:7" s="43" customFormat="1" ht="15">
      <c r="A327" s="66" t="s">
        <v>993</v>
      </c>
      <c r="B327" s="45" t="s">
        <v>148</v>
      </c>
      <c r="C327" s="66" t="s">
        <v>158</v>
      </c>
      <c r="D327" s="66" t="s">
        <v>158</v>
      </c>
      <c r="E327" s="45"/>
      <c r="F327" s="39"/>
      <c r="G327" s="39"/>
    </row>
    <row r="328" spans="1:7" s="43" customFormat="1" ht="15">
      <c r="A328" s="66" t="s">
        <v>994</v>
      </c>
      <c r="B328" s="47" t="s">
        <v>1</v>
      </c>
      <c r="C328" s="66" t="s">
        <v>158</v>
      </c>
      <c r="D328" s="66" t="s">
        <v>158</v>
      </c>
      <c r="E328" s="45"/>
      <c r="F328" s="48"/>
      <c r="G328" s="48"/>
    </row>
    <row r="329" spans="1:7" s="43" customFormat="1" ht="15" outlineLevel="1">
      <c r="A329" s="66" t="s">
        <v>995</v>
      </c>
      <c r="B329" s="54"/>
      <c r="C329" s="45"/>
      <c r="D329" s="45"/>
      <c r="E329" s="45"/>
      <c r="F329" s="39"/>
      <c r="G329" s="39"/>
    </row>
    <row r="330" spans="1:7" s="43" customFormat="1" ht="15" outlineLevel="1">
      <c r="A330" s="66" t="s">
        <v>996</v>
      </c>
      <c r="B330" s="54"/>
      <c r="C330" s="45"/>
      <c r="D330" s="45"/>
      <c r="E330" s="45"/>
      <c r="F330" s="39"/>
      <c r="G330" s="39"/>
    </row>
    <row r="331" spans="1:7" s="43" customFormat="1" ht="15" outlineLevel="1">
      <c r="A331" s="66" t="s">
        <v>997</v>
      </c>
      <c r="B331" s="54"/>
      <c r="C331" s="45"/>
      <c r="D331" s="45"/>
      <c r="E331" s="45"/>
      <c r="F331" s="39"/>
      <c r="G331" s="39"/>
    </row>
    <row r="332" spans="1:7" s="43" customFormat="1" ht="15" outlineLevel="1">
      <c r="A332" s="66" t="s">
        <v>998</v>
      </c>
      <c r="B332" s="54"/>
      <c r="C332" s="45"/>
      <c r="D332" s="45"/>
      <c r="E332" s="45"/>
      <c r="F332" s="39"/>
      <c r="G332" s="39"/>
    </row>
    <row r="333" spans="1:7" s="43" customFormat="1" ht="15" outlineLevel="1">
      <c r="A333" s="66" t="s">
        <v>999</v>
      </c>
      <c r="B333" s="54"/>
      <c r="C333" s="45"/>
      <c r="D333" s="45"/>
      <c r="E333" s="45"/>
      <c r="F333" s="39"/>
      <c r="G333" s="39"/>
    </row>
    <row r="334" spans="1:7" s="43" customFormat="1" ht="15" outlineLevel="1">
      <c r="A334" s="66" t="s">
        <v>1000</v>
      </c>
      <c r="B334" s="54"/>
      <c r="C334" s="45"/>
      <c r="D334" s="45"/>
      <c r="E334" s="45"/>
      <c r="F334" s="39"/>
      <c r="G334" s="39"/>
    </row>
    <row r="335" spans="1:7" s="43" customFormat="1" ht="15" outlineLevel="1">
      <c r="A335" s="66" t="s">
        <v>1001</v>
      </c>
      <c r="B335" s="54"/>
      <c r="C335" s="45"/>
      <c r="D335" s="45"/>
      <c r="E335" s="45"/>
      <c r="F335" s="39"/>
      <c r="G335" s="39"/>
    </row>
    <row r="336" spans="1:7" s="43" customFormat="1" ht="15" outlineLevel="1">
      <c r="A336" s="66" t="s">
        <v>1002</v>
      </c>
      <c r="B336" s="54"/>
      <c r="C336" s="45"/>
      <c r="D336" s="45"/>
      <c r="E336" s="45"/>
      <c r="F336" s="39"/>
      <c r="G336" s="39"/>
    </row>
    <row r="337" spans="1:7" s="43" customFormat="1" ht="15" outlineLevel="1">
      <c r="A337" s="66" t="s">
        <v>1003</v>
      </c>
      <c r="B337" s="54"/>
      <c r="C337" s="45"/>
      <c r="D337" s="45"/>
      <c r="E337" s="45"/>
      <c r="F337" s="48"/>
      <c r="G337" s="48"/>
    </row>
    <row r="338" spans="1:7" s="43" customFormat="1" ht="15" customHeight="1">
      <c r="A338" s="49"/>
      <c r="B338" s="51" t="s">
        <v>1065</v>
      </c>
      <c r="C338" s="49" t="s">
        <v>136</v>
      </c>
      <c r="D338" s="49" t="s">
        <v>45</v>
      </c>
      <c r="E338" s="49"/>
      <c r="F338" s="49" t="s">
        <v>129</v>
      </c>
      <c r="G338" s="49" t="s">
        <v>134</v>
      </c>
    </row>
    <row r="339" spans="1:7" s="31" customFormat="1" ht="15">
      <c r="A339" s="66" t="s">
        <v>1004</v>
      </c>
      <c r="B339" s="32" t="s">
        <v>121</v>
      </c>
      <c r="C339" s="68" t="s">
        <v>158</v>
      </c>
      <c r="D339" s="68" t="s">
        <v>158</v>
      </c>
      <c r="E339" s="32"/>
      <c r="F339" s="68" t="s">
        <v>158</v>
      </c>
      <c r="G339" s="440" t="s">
        <v>158</v>
      </c>
    </row>
    <row r="340" spans="1:7" s="31" customFormat="1" ht="15">
      <c r="A340" s="45"/>
      <c r="B340" s="32"/>
      <c r="C340" s="45"/>
      <c r="D340" s="45"/>
      <c r="E340" s="32"/>
      <c r="F340" s="32"/>
      <c r="G340" s="32"/>
    </row>
    <row r="341" spans="1:7" s="43" customFormat="1" ht="15">
      <c r="A341" s="45"/>
      <c r="B341" s="62" t="s">
        <v>206</v>
      </c>
      <c r="C341" s="45"/>
      <c r="D341" s="45"/>
      <c r="E341" s="45"/>
      <c r="F341" s="45"/>
      <c r="G341" s="45"/>
    </row>
    <row r="342" spans="1:7" s="43" customFormat="1" ht="15">
      <c r="A342" s="66" t="s">
        <v>1005</v>
      </c>
      <c r="B342" s="45" t="s">
        <v>147</v>
      </c>
      <c r="C342" s="68" t="s">
        <v>158</v>
      </c>
      <c r="D342" s="68" t="s">
        <v>158</v>
      </c>
      <c r="E342" s="45"/>
      <c r="F342" s="39"/>
      <c r="G342" s="39"/>
    </row>
    <row r="343" spans="1:7" s="43" customFormat="1" ht="15">
      <c r="A343" s="66" t="s">
        <v>1006</v>
      </c>
      <c r="B343" s="45" t="s">
        <v>149</v>
      </c>
      <c r="C343" s="68" t="s">
        <v>158</v>
      </c>
      <c r="D343" s="68" t="s">
        <v>158</v>
      </c>
      <c r="E343" s="45"/>
      <c r="F343" s="39"/>
      <c r="G343" s="39"/>
    </row>
    <row r="344" spans="1:7" s="43" customFormat="1" ht="15">
      <c r="A344" s="66" t="s">
        <v>1007</v>
      </c>
      <c r="B344" s="45" t="s">
        <v>150</v>
      </c>
      <c r="C344" s="68" t="s">
        <v>158</v>
      </c>
      <c r="D344" s="68" t="s">
        <v>158</v>
      </c>
      <c r="E344" s="45"/>
      <c r="F344" s="39"/>
      <c r="G344" s="39"/>
    </row>
    <row r="345" spans="1:7" s="43" customFormat="1" ht="15">
      <c r="A345" s="66" t="s">
        <v>1008</v>
      </c>
      <c r="B345" s="45" t="s">
        <v>151</v>
      </c>
      <c r="C345" s="68" t="s">
        <v>158</v>
      </c>
      <c r="D345" s="68" t="s">
        <v>158</v>
      </c>
      <c r="E345" s="45"/>
      <c r="F345" s="39"/>
      <c r="G345" s="39"/>
    </row>
    <row r="346" spans="1:7" s="43" customFormat="1" ht="15">
      <c r="A346" s="66" t="s">
        <v>1009</v>
      </c>
      <c r="B346" s="45" t="s">
        <v>152</v>
      </c>
      <c r="C346" s="68" t="s">
        <v>158</v>
      </c>
      <c r="D346" s="68" t="s">
        <v>158</v>
      </c>
      <c r="E346" s="45"/>
      <c r="F346" s="39"/>
      <c r="G346" s="39"/>
    </row>
    <row r="347" spans="1:7" s="43" customFormat="1" ht="15">
      <c r="A347" s="66" t="s">
        <v>1010</v>
      </c>
      <c r="B347" s="45" t="s">
        <v>153</v>
      </c>
      <c r="C347" s="68" t="s">
        <v>158</v>
      </c>
      <c r="D347" s="68" t="s">
        <v>158</v>
      </c>
      <c r="E347" s="45"/>
      <c r="F347" s="39"/>
      <c r="G347" s="39"/>
    </row>
    <row r="348" spans="1:7" s="43" customFormat="1" ht="15">
      <c r="A348" s="66" t="s">
        <v>1011</v>
      </c>
      <c r="B348" s="45" t="s">
        <v>154</v>
      </c>
      <c r="C348" s="68" t="s">
        <v>158</v>
      </c>
      <c r="D348" s="68" t="s">
        <v>158</v>
      </c>
      <c r="E348" s="45"/>
      <c r="F348" s="39"/>
      <c r="G348" s="39"/>
    </row>
    <row r="349" spans="1:7" s="43" customFormat="1" ht="15">
      <c r="A349" s="66" t="s">
        <v>1012</v>
      </c>
      <c r="B349" s="45" t="s">
        <v>148</v>
      </c>
      <c r="C349" s="68" t="s">
        <v>158</v>
      </c>
      <c r="D349" s="68" t="s">
        <v>158</v>
      </c>
      <c r="E349" s="45"/>
      <c r="F349" s="39"/>
      <c r="G349" s="39"/>
    </row>
    <row r="350" spans="1:7" s="43" customFormat="1" ht="15">
      <c r="A350" s="66" t="s">
        <v>1013</v>
      </c>
      <c r="B350" s="47" t="s">
        <v>1</v>
      </c>
      <c r="C350" s="68" t="s">
        <v>158</v>
      </c>
      <c r="D350" s="68" t="s">
        <v>158</v>
      </c>
      <c r="E350" s="45"/>
      <c r="F350" s="48"/>
      <c r="G350" s="48"/>
    </row>
    <row r="351" spans="1:7" s="43" customFormat="1" ht="15" outlineLevel="1">
      <c r="A351" s="66" t="s">
        <v>1014</v>
      </c>
      <c r="B351" s="629"/>
      <c r="C351" s="45"/>
      <c r="D351" s="45"/>
      <c r="E351" s="45"/>
      <c r="F351" s="39"/>
      <c r="G351" s="39"/>
    </row>
    <row r="352" spans="1:7" s="43" customFormat="1" ht="15" outlineLevel="1">
      <c r="A352" s="66" t="s">
        <v>1015</v>
      </c>
      <c r="B352" s="629"/>
      <c r="C352" s="45"/>
      <c r="D352" s="45"/>
      <c r="E352" s="45"/>
      <c r="F352" s="39"/>
      <c r="G352" s="39"/>
    </row>
    <row r="353" spans="1:7" s="43" customFormat="1" ht="15" outlineLevel="1">
      <c r="A353" s="66" t="s">
        <v>1016</v>
      </c>
      <c r="B353" s="629"/>
      <c r="C353" s="45"/>
      <c r="D353" s="45"/>
      <c r="E353" s="45"/>
      <c r="F353" s="39"/>
      <c r="G353" s="39"/>
    </row>
    <row r="354" spans="1:7" s="43" customFormat="1" ht="15" outlineLevel="1">
      <c r="A354" s="66" t="s">
        <v>1017</v>
      </c>
      <c r="B354" s="629"/>
      <c r="C354" s="45"/>
      <c r="D354" s="45"/>
      <c r="E354" s="45"/>
      <c r="F354" s="39"/>
      <c r="G354" s="39"/>
    </row>
    <row r="355" spans="1:7" s="43" customFormat="1" ht="15" outlineLevel="1">
      <c r="A355" s="66" t="s">
        <v>1018</v>
      </c>
      <c r="B355" s="629"/>
      <c r="C355" s="45"/>
      <c r="D355" s="45"/>
      <c r="E355" s="45"/>
      <c r="F355" s="39"/>
      <c r="G355" s="39"/>
    </row>
    <row r="356" spans="1:7" s="43" customFormat="1" ht="15" outlineLevel="1">
      <c r="A356" s="66" t="s">
        <v>1019</v>
      </c>
      <c r="B356" s="629"/>
      <c r="C356" s="45"/>
      <c r="D356" s="45"/>
      <c r="E356" s="45"/>
      <c r="F356" s="39"/>
      <c r="G356" s="39"/>
    </row>
    <row r="357" spans="1:7" s="43" customFormat="1" ht="15" outlineLevel="1">
      <c r="A357" s="66" t="s">
        <v>1020</v>
      </c>
      <c r="B357" s="54"/>
      <c r="C357" s="45"/>
      <c r="D357" s="45"/>
      <c r="E357" s="45"/>
      <c r="F357" s="39"/>
      <c r="G357" s="39"/>
    </row>
    <row r="358" spans="1:7" s="43" customFormat="1" ht="15" outlineLevel="1">
      <c r="A358" s="66" t="s">
        <v>1021</v>
      </c>
      <c r="B358" s="54"/>
      <c r="C358" s="45"/>
      <c r="D358" s="45"/>
      <c r="E358" s="45"/>
      <c r="F358" s="39"/>
      <c r="G358" s="39"/>
    </row>
    <row r="359" spans="1:7" s="43" customFormat="1" ht="15" outlineLevel="1">
      <c r="A359" s="66" t="s">
        <v>1022</v>
      </c>
      <c r="B359" s="54"/>
      <c r="C359" s="45"/>
      <c r="D359" s="45"/>
      <c r="E359" s="45"/>
      <c r="F359" s="39"/>
      <c r="G359" s="48"/>
    </row>
    <row r="360" spans="1:7" ht="15" customHeight="1">
      <c r="A360" s="49"/>
      <c r="B360" s="51" t="s">
        <v>1066</v>
      </c>
      <c r="C360" s="49" t="s">
        <v>122</v>
      </c>
      <c r="D360" s="20"/>
      <c r="E360" s="20"/>
      <c r="F360" s="20"/>
      <c r="G360" s="21"/>
    </row>
    <row r="361" spans="1:7" ht="15">
      <c r="A361" s="66" t="s">
        <v>1023</v>
      </c>
      <c r="B361" s="46" t="s">
        <v>23</v>
      </c>
      <c r="C361" s="4" t="s">
        <v>158</v>
      </c>
      <c r="G361" s="4"/>
    </row>
    <row r="362" spans="1:7" ht="15">
      <c r="A362" s="66" t="s">
        <v>1024</v>
      </c>
      <c r="B362" s="46" t="s">
        <v>24</v>
      </c>
      <c r="C362" s="66" t="s">
        <v>158</v>
      </c>
      <c r="G362" s="4"/>
    </row>
    <row r="363" spans="1:7" ht="15">
      <c r="A363" s="66" t="s">
        <v>1025</v>
      </c>
      <c r="B363" s="46" t="s">
        <v>123</v>
      </c>
      <c r="C363" s="66" t="s">
        <v>158</v>
      </c>
      <c r="G363" s="4"/>
    </row>
    <row r="364" spans="1:7" ht="15">
      <c r="A364" s="66" t="s">
        <v>1026</v>
      </c>
      <c r="B364" s="33" t="s">
        <v>25</v>
      </c>
      <c r="C364" s="66" t="s">
        <v>158</v>
      </c>
      <c r="G364" s="4"/>
    </row>
    <row r="365" spans="1:7" ht="15">
      <c r="A365" s="66" t="s">
        <v>1027</v>
      </c>
      <c r="B365" s="33" t="s">
        <v>61</v>
      </c>
      <c r="C365" s="66" t="s">
        <v>158</v>
      </c>
      <c r="G365" s="4"/>
    </row>
    <row r="366" spans="1:7" s="31" customFormat="1" ht="15">
      <c r="A366" s="66" t="s">
        <v>1028</v>
      </c>
      <c r="B366" s="33" t="s">
        <v>113</v>
      </c>
      <c r="C366" s="66" t="s">
        <v>158</v>
      </c>
      <c r="D366" s="32"/>
      <c r="E366" s="32"/>
      <c r="F366" s="32"/>
      <c r="G366" s="32"/>
    </row>
    <row r="367" spans="1:7" s="43" customFormat="1" ht="15">
      <c r="A367" s="66" t="s">
        <v>1029</v>
      </c>
      <c r="B367" s="46" t="s">
        <v>172</v>
      </c>
      <c r="C367" s="66" t="s">
        <v>158</v>
      </c>
      <c r="D367" s="45"/>
      <c r="E367" s="45"/>
      <c r="F367" s="45"/>
      <c r="G367" s="45"/>
    </row>
    <row r="368" spans="1:7" ht="15">
      <c r="A368" s="66" t="s">
        <v>1030</v>
      </c>
      <c r="B368" s="33" t="s">
        <v>26</v>
      </c>
      <c r="C368" s="66" t="s">
        <v>158</v>
      </c>
      <c r="G368" s="4"/>
    </row>
    <row r="369" spans="1:7" ht="15">
      <c r="A369" s="66" t="s">
        <v>1031</v>
      </c>
      <c r="B369" s="46" t="s">
        <v>173</v>
      </c>
      <c r="C369" s="66" t="s">
        <v>158</v>
      </c>
      <c r="G369" s="4"/>
    </row>
    <row r="370" spans="1:7" ht="15">
      <c r="A370" s="66" t="s">
        <v>1032</v>
      </c>
      <c r="B370" s="33" t="s">
        <v>2</v>
      </c>
      <c r="C370" s="66" t="s">
        <v>158</v>
      </c>
      <c r="G370" s="4"/>
    </row>
    <row r="371" spans="1:7" s="43" customFormat="1" ht="15" outlineLevel="1">
      <c r="A371" s="66" t="s">
        <v>1033</v>
      </c>
      <c r="B371" s="630"/>
      <c r="C371" s="45"/>
      <c r="D371" s="45"/>
      <c r="E371" s="45"/>
      <c r="F371" s="45"/>
      <c r="G371" s="45"/>
    </row>
    <row r="372" spans="1:7" s="43" customFormat="1" ht="15" outlineLevel="1">
      <c r="A372" s="66" t="s">
        <v>1034</v>
      </c>
      <c r="B372" s="630"/>
      <c r="C372" s="45"/>
      <c r="D372" s="45"/>
      <c r="E372" s="45"/>
      <c r="F372" s="45"/>
      <c r="G372" s="45"/>
    </row>
    <row r="373" spans="1:7" s="43" customFormat="1" ht="15" outlineLevel="1">
      <c r="A373" s="66" t="s">
        <v>1035</v>
      </c>
      <c r="B373" s="630"/>
      <c r="C373" s="45"/>
      <c r="D373" s="45"/>
      <c r="E373" s="45"/>
      <c r="F373" s="45"/>
      <c r="G373" s="45"/>
    </row>
    <row r="374" spans="1:7" s="43" customFormat="1" ht="15" outlineLevel="1">
      <c r="A374" s="66" t="s">
        <v>1036</v>
      </c>
      <c r="B374" s="630"/>
      <c r="C374" s="45"/>
      <c r="D374" s="45"/>
      <c r="E374" s="45"/>
      <c r="F374" s="45"/>
      <c r="G374" s="45"/>
    </row>
    <row r="375" spans="1:7" s="43" customFormat="1" ht="15" outlineLevel="1">
      <c r="A375" s="66" t="s">
        <v>1037</v>
      </c>
      <c r="B375" s="630"/>
      <c r="C375" s="45"/>
      <c r="D375" s="45"/>
      <c r="E375" s="45"/>
      <c r="F375" s="45"/>
      <c r="G375" s="45"/>
    </row>
    <row r="376" spans="1:7" s="43" customFormat="1" ht="15" outlineLevel="1">
      <c r="A376" s="66" t="s">
        <v>1038</v>
      </c>
      <c r="B376" s="630"/>
      <c r="C376" s="45"/>
      <c r="D376" s="45"/>
      <c r="E376" s="45"/>
      <c r="F376" s="45"/>
      <c r="G376" s="45"/>
    </row>
    <row r="377" spans="1:7" s="43" customFormat="1" ht="15" outlineLevel="1">
      <c r="A377" s="66" t="s">
        <v>1039</v>
      </c>
      <c r="B377" s="630"/>
      <c r="C377" s="45"/>
      <c r="D377" s="45"/>
      <c r="E377" s="45"/>
      <c r="F377" s="45"/>
      <c r="G377" s="45"/>
    </row>
    <row r="378" spans="1:7" s="43" customFormat="1" ht="15" outlineLevel="1">
      <c r="A378" s="66" t="s">
        <v>1040</v>
      </c>
      <c r="B378" s="630"/>
      <c r="C378" s="45"/>
      <c r="D378" s="45"/>
      <c r="E378" s="45"/>
      <c r="F378" s="45"/>
      <c r="G378" s="45"/>
    </row>
    <row r="379" spans="1:7" s="43" customFormat="1" ht="15" outlineLevel="1">
      <c r="A379" s="66" t="s">
        <v>1041</v>
      </c>
      <c r="B379" s="630"/>
      <c r="C379" s="45"/>
      <c r="D379" s="45"/>
      <c r="E379" s="45"/>
      <c r="F379" s="45"/>
      <c r="G379" s="45"/>
    </row>
    <row r="380" spans="1:7" s="43" customFormat="1" ht="15" outlineLevel="1">
      <c r="A380" s="66" t="s">
        <v>1042</v>
      </c>
      <c r="B380" s="630"/>
      <c r="C380" s="45"/>
      <c r="D380" s="45"/>
      <c r="E380" s="45"/>
      <c r="F380" s="45"/>
      <c r="G380" s="45"/>
    </row>
    <row r="381" spans="1:7" s="43" customFormat="1" ht="15" outlineLevel="1">
      <c r="A381" s="66" t="s">
        <v>1043</v>
      </c>
      <c r="B381" s="630"/>
      <c r="C381" s="45"/>
      <c r="D381" s="45"/>
      <c r="E381" s="45"/>
      <c r="F381" s="45"/>
      <c r="G381" s="45"/>
    </row>
    <row r="382" spans="1:3" ht="15" outlineLevel="1">
      <c r="A382" s="66" t="s">
        <v>1044</v>
      </c>
      <c r="B382" s="630"/>
      <c r="C382" s="45"/>
    </row>
    <row r="383" spans="1:2" ht="15" outlineLevel="1">
      <c r="A383" s="66" t="s">
        <v>1045</v>
      </c>
      <c r="B383" s="630"/>
    </row>
    <row r="384" spans="1:2" ht="15" outlineLevel="1">
      <c r="A384" s="66" t="s">
        <v>1046</v>
      </c>
      <c r="B384" s="630"/>
    </row>
    <row r="385" spans="1:2" ht="15" outlineLevel="1">
      <c r="A385" s="66" t="s">
        <v>1047</v>
      </c>
      <c r="B385" s="630"/>
    </row>
    <row r="386" spans="1:2" ht="15" outlineLevel="1">
      <c r="A386" s="66" t="s">
        <v>1048</v>
      </c>
      <c r="B386" s="630"/>
    </row>
    <row r="387" spans="1:2" ht="15" outlineLevel="1">
      <c r="A387" s="66" t="s">
        <v>1049</v>
      </c>
      <c r="B387" s="630"/>
    </row>
    <row r="388" spans="1:7" ht="12.75">
      <c r="A388" s="1"/>
      <c r="B388" s="1"/>
      <c r="C388" s="1"/>
      <c r="D388" s="1"/>
      <c r="E388" s="1"/>
      <c r="F388" s="1"/>
      <c r="G388" s="1"/>
    </row>
  </sheetData>
  <hyperlinks>
    <hyperlink ref="B6" location="'B1. HTT Mortgage Assets'!B10" display="7. Mortgage Assets"/>
    <hyperlink ref="B7" location="'B1. HTT Mortgage Assets'!B185" display="7.A Residential Cover Pool"/>
    <hyperlink ref="B8" location="'B1. HTT Mortgage Assets'!B28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5" right="0.708661417322835" top="0.748031496062992" bottom="0.748031496062992" header="0.31496062992126" footer="0.31496062992126"/>
  <pageSetup fitToHeight="8" fitToWidth="1" horizontalDpi="600" verticalDpi="600" orientation="landscape" paperSize="9" scale="53"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N179"/>
  <sheetViews>
    <sheetView zoomScale="70" zoomScaleNormal="70" workbookViewId="0" topLeftCell="A1"/>
  </sheetViews>
  <sheetFormatPr defaultColWidth="8.8515625" defaultRowHeight="15" outlineLevelRow="1"/>
  <cols>
    <col min="1" max="1" width="12.140625" style="621" customWidth="1"/>
    <col min="2" max="2" width="60.7109375" style="621" customWidth="1"/>
    <col min="3" max="4" width="40.7109375" style="621" customWidth="1"/>
    <col min="5" max="5" width="7.28125" style="621" customWidth="1"/>
    <col min="6" max="6" width="40.7109375" style="621" customWidth="1"/>
    <col min="7" max="7" width="40.7109375" style="44" customWidth="1"/>
    <col min="8" max="8" width="7.28125" style="621" customWidth="1"/>
    <col min="9" max="9" width="71.8515625" style="621" customWidth="1"/>
    <col min="10" max="11" width="47.7109375" style="621" customWidth="1"/>
    <col min="12" max="12" width="7.28125" style="621" customWidth="1"/>
    <col min="13" max="13" width="25.7109375" style="621" customWidth="1"/>
    <col min="14" max="14" width="25.7109375" style="44" customWidth="1"/>
    <col min="15" max="16384" width="8.8515625" style="776" customWidth="1"/>
  </cols>
  <sheetData>
    <row r="1" spans="1:13" ht="31.5">
      <c r="A1" s="775" t="s">
        <v>1610</v>
      </c>
      <c r="B1" s="775"/>
      <c r="C1" s="44"/>
      <c r="D1" s="44"/>
      <c r="E1" s="44"/>
      <c r="F1" s="631" t="s">
        <v>2159</v>
      </c>
      <c r="H1" s="44"/>
      <c r="I1" s="18"/>
      <c r="J1" s="44"/>
      <c r="K1" s="44"/>
      <c r="L1" s="44"/>
      <c r="M1" s="44"/>
    </row>
    <row r="2" spans="1:13" ht="15.75" thickBot="1">
      <c r="A2" s="44"/>
      <c r="B2" s="44"/>
      <c r="C2" s="44"/>
      <c r="D2" s="44"/>
      <c r="E2" s="44"/>
      <c r="F2" s="44"/>
      <c r="H2" s="589"/>
      <c r="L2" s="44"/>
      <c r="M2" s="44"/>
    </row>
    <row r="3" spans="1:13" ht="19.5" thickBot="1">
      <c r="A3" s="30"/>
      <c r="B3" s="29" t="s">
        <v>114</v>
      </c>
      <c r="C3" s="533" t="s">
        <v>1469</v>
      </c>
      <c r="D3" s="30"/>
      <c r="E3" s="30"/>
      <c r="F3" s="30"/>
      <c r="G3" s="30"/>
      <c r="H3" s="589"/>
      <c r="L3" s="44"/>
      <c r="M3" s="44"/>
    </row>
    <row r="4" spans="8:13" ht="15.75" thickBot="1">
      <c r="H4" s="589"/>
      <c r="L4" s="44"/>
      <c r="M4" s="44"/>
    </row>
    <row r="5" spans="2:13" ht="18.75">
      <c r="B5" s="60" t="s">
        <v>1611</v>
      </c>
      <c r="C5" s="52"/>
      <c r="E5" s="3"/>
      <c r="F5" s="3"/>
      <c r="H5" s="589"/>
      <c r="L5" s="44"/>
      <c r="M5" s="44"/>
    </row>
    <row r="6" spans="2:13" ht="15.75" thickBot="1">
      <c r="B6" s="58" t="s">
        <v>1612</v>
      </c>
      <c r="H6" s="589"/>
      <c r="L6" s="44"/>
      <c r="M6" s="44"/>
    </row>
    <row r="7" spans="1:14" s="777" customFormat="1" ht="15">
      <c r="A7" s="621"/>
      <c r="B7" s="632"/>
      <c r="C7" s="621"/>
      <c r="D7" s="621"/>
      <c r="E7" s="621"/>
      <c r="F7" s="621"/>
      <c r="G7" s="44"/>
      <c r="H7" s="589"/>
      <c r="I7" s="621"/>
      <c r="J7" s="621"/>
      <c r="K7" s="621"/>
      <c r="L7" s="44"/>
      <c r="M7" s="44"/>
      <c r="N7" s="44"/>
    </row>
    <row r="8" spans="1:13" ht="37.5">
      <c r="A8" s="17" t="s">
        <v>184</v>
      </c>
      <c r="B8" s="17" t="s">
        <v>1612</v>
      </c>
      <c r="C8" s="14"/>
      <c r="D8" s="14"/>
      <c r="E8" s="14"/>
      <c r="F8" s="14"/>
      <c r="G8" s="15"/>
      <c r="H8" s="589"/>
      <c r="I8" s="622"/>
      <c r="J8" s="3"/>
      <c r="K8" s="3"/>
      <c r="L8" s="3"/>
      <c r="M8" s="3"/>
    </row>
    <row r="9" spans="1:14" ht="15" customHeight="1">
      <c r="A9" s="615"/>
      <c r="B9" s="51" t="s">
        <v>1613</v>
      </c>
      <c r="C9" s="615"/>
      <c r="D9" s="615"/>
      <c r="E9" s="615"/>
      <c r="F9" s="616"/>
      <c r="G9" s="616"/>
      <c r="H9" s="589"/>
      <c r="I9" s="622"/>
      <c r="J9" s="35"/>
      <c r="K9" s="35"/>
      <c r="L9" s="35"/>
      <c r="M9" s="27"/>
      <c r="N9" s="27"/>
    </row>
    <row r="10" spans="1:13" ht="15">
      <c r="A10" s="621" t="s">
        <v>1614</v>
      </c>
      <c r="B10" s="621" t="s">
        <v>1615</v>
      </c>
      <c r="C10" s="625" t="s">
        <v>159</v>
      </c>
      <c r="E10" s="622"/>
      <c r="F10" s="622"/>
      <c r="H10" s="589"/>
      <c r="I10" s="622"/>
      <c r="L10" s="622"/>
      <c r="M10" s="622"/>
    </row>
    <row r="11" spans="1:13" ht="15" outlineLevel="1">
      <c r="A11" s="621" t="s">
        <v>1616</v>
      </c>
      <c r="B11" s="617"/>
      <c r="E11" s="622"/>
      <c r="F11" s="622"/>
      <c r="H11" s="589"/>
      <c r="I11" s="622"/>
      <c r="L11" s="622"/>
      <c r="M11" s="622"/>
    </row>
    <row r="12" spans="1:13" ht="15" outlineLevel="1">
      <c r="A12" s="621" t="s">
        <v>1617</v>
      </c>
      <c r="B12" s="617"/>
      <c r="E12" s="622"/>
      <c r="F12" s="622"/>
      <c r="H12" s="589"/>
      <c r="I12" s="622"/>
      <c r="L12" s="622"/>
      <c r="M12" s="622"/>
    </row>
    <row r="13" spans="1:13" ht="15" outlineLevel="1">
      <c r="A13" s="621" t="s">
        <v>1618</v>
      </c>
      <c r="E13" s="622"/>
      <c r="F13" s="622"/>
      <c r="H13" s="589"/>
      <c r="I13" s="622"/>
      <c r="L13" s="622"/>
      <c r="M13" s="622"/>
    </row>
    <row r="14" spans="1:13" ht="15" outlineLevel="1">
      <c r="A14" s="621" t="s">
        <v>1619</v>
      </c>
      <c r="E14" s="622"/>
      <c r="F14" s="622"/>
      <c r="H14" s="589"/>
      <c r="I14" s="622"/>
      <c r="L14" s="622"/>
      <c r="M14" s="622"/>
    </row>
    <row r="15" spans="1:13" ht="15" outlineLevel="1">
      <c r="A15" s="621" t="s">
        <v>1620</v>
      </c>
      <c r="E15" s="622"/>
      <c r="F15" s="622"/>
      <c r="H15" s="589"/>
      <c r="I15" s="622"/>
      <c r="L15" s="622"/>
      <c r="M15" s="622"/>
    </row>
    <row r="16" spans="1:13" ht="15" outlineLevel="1">
      <c r="A16" s="621" t="s">
        <v>1621</v>
      </c>
      <c r="E16" s="622"/>
      <c r="F16" s="622"/>
      <c r="H16" s="589"/>
      <c r="I16" s="622"/>
      <c r="L16" s="622"/>
      <c r="M16" s="622"/>
    </row>
    <row r="17" spans="1:13" ht="15" outlineLevel="1">
      <c r="A17" s="621" t="s">
        <v>1622</v>
      </c>
      <c r="E17" s="622"/>
      <c r="F17" s="622"/>
      <c r="H17" s="589"/>
      <c r="I17" s="622"/>
      <c r="L17" s="622"/>
      <c r="M17" s="622"/>
    </row>
    <row r="18" spans="1:14" ht="15">
      <c r="A18" s="615"/>
      <c r="B18" s="615" t="s">
        <v>1623</v>
      </c>
      <c r="C18" s="615" t="s">
        <v>136</v>
      </c>
      <c r="D18" s="615" t="s">
        <v>1624</v>
      </c>
      <c r="E18" s="615"/>
      <c r="F18" s="615" t="s">
        <v>1625</v>
      </c>
      <c r="G18" s="615" t="s">
        <v>1626</v>
      </c>
      <c r="H18" s="589"/>
      <c r="I18" s="64"/>
      <c r="J18" s="35"/>
      <c r="K18" s="35"/>
      <c r="L18" s="3"/>
      <c r="M18" s="35"/>
      <c r="N18" s="35"/>
    </row>
    <row r="19" spans="1:14" ht="15">
      <c r="A19" s="621" t="s">
        <v>1627</v>
      </c>
      <c r="B19" s="621" t="s">
        <v>1628</v>
      </c>
      <c r="C19" s="625" t="s">
        <v>159</v>
      </c>
      <c r="D19" s="35"/>
      <c r="E19" s="35"/>
      <c r="F19" s="27"/>
      <c r="G19" s="27"/>
      <c r="H19" s="589"/>
      <c r="I19" s="622"/>
      <c r="L19" s="35"/>
      <c r="M19" s="27"/>
      <c r="N19" s="27"/>
    </row>
    <row r="20" spans="1:14" ht="15">
      <c r="A20" s="35"/>
      <c r="B20" s="64"/>
      <c r="C20" s="35"/>
      <c r="D20" s="35"/>
      <c r="E20" s="35"/>
      <c r="F20" s="27"/>
      <c r="G20" s="27"/>
      <c r="H20" s="589"/>
      <c r="I20" s="64"/>
      <c r="J20" s="35"/>
      <c r="K20" s="35"/>
      <c r="L20" s="35"/>
      <c r="M20" s="27"/>
      <c r="N20" s="27"/>
    </row>
    <row r="21" spans="2:14" ht="15">
      <c r="B21" s="621" t="s">
        <v>137</v>
      </c>
      <c r="C21" s="35"/>
      <c r="D21" s="35"/>
      <c r="E21" s="35"/>
      <c r="F21" s="27"/>
      <c r="G21" s="27"/>
      <c r="H21" s="589"/>
      <c r="I21" s="622"/>
      <c r="J21" s="35"/>
      <c r="K21" s="35"/>
      <c r="L21" s="35"/>
      <c r="M21" s="27"/>
      <c r="N21" s="27"/>
    </row>
    <row r="22" spans="1:14" ht="15">
      <c r="A22" s="621" t="s">
        <v>1629</v>
      </c>
      <c r="B22" s="622" t="s">
        <v>1630</v>
      </c>
      <c r="C22" s="625" t="s">
        <v>159</v>
      </c>
      <c r="D22" s="625" t="s">
        <v>159</v>
      </c>
      <c r="E22" s="622"/>
      <c r="F22" s="39" t="str">
        <f>IF($C$37=0,"",IF(C22="[for completion]","",C22/$C$37))</f>
        <v/>
      </c>
      <c r="G22" s="39" t="str">
        <f>IF($D$37=0,"",IF(D22="[for completion]","",D22/$D$37))</f>
        <v/>
      </c>
      <c r="H22" s="589"/>
      <c r="I22" s="622"/>
      <c r="L22" s="622"/>
      <c r="M22" s="39"/>
      <c r="N22" s="39"/>
    </row>
    <row r="23" spans="1:14" ht="15">
      <c r="A23" s="621" t="s">
        <v>1631</v>
      </c>
      <c r="B23" s="622" t="s">
        <v>1630</v>
      </c>
      <c r="C23" s="625" t="s">
        <v>159</v>
      </c>
      <c r="D23" s="625" t="s">
        <v>159</v>
      </c>
      <c r="E23" s="622"/>
      <c r="F23" s="39" t="str">
        <f aca="true" t="shared" si="0" ref="F23:F36">IF($C$37=0,"",IF(C23="[for completion]","",C23/$C$37))</f>
        <v/>
      </c>
      <c r="G23" s="39" t="str">
        <f aca="true" t="shared" si="1" ref="G23:G36">IF($D$37=0,"",IF(D23="[for completion]","",D23/$D$37))</f>
        <v/>
      </c>
      <c r="H23" s="589"/>
      <c r="I23" s="622"/>
      <c r="L23" s="622"/>
      <c r="M23" s="39"/>
      <c r="N23" s="39"/>
    </row>
    <row r="24" spans="1:14" ht="15">
      <c r="A24" s="621" t="s">
        <v>1632</v>
      </c>
      <c r="B24" s="622" t="s">
        <v>1630</v>
      </c>
      <c r="C24" s="625" t="s">
        <v>159</v>
      </c>
      <c r="D24" s="625" t="s">
        <v>159</v>
      </c>
      <c r="F24" s="39" t="str">
        <f t="shared" si="0"/>
        <v/>
      </c>
      <c r="G24" s="39" t="str">
        <f t="shared" si="1"/>
        <v/>
      </c>
      <c r="H24" s="589"/>
      <c r="I24" s="622"/>
      <c r="M24" s="39"/>
      <c r="N24" s="39"/>
    </row>
    <row r="25" spans="1:14" ht="15">
      <c r="A25" s="621" t="s">
        <v>1633</v>
      </c>
      <c r="B25" s="622" t="s">
        <v>1630</v>
      </c>
      <c r="C25" s="625" t="s">
        <v>159</v>
      </c>
      <c r="D25" s="625" t="s">
        <v>159</v>
      </c>
      <c r="E25" s="48"/>
      <c r="F25" s="39" t="str">
        <f t="shared" si="0"/>
        <v/>
      </c>
      <c r="G25" s="39" t="str">
        <f t="shared" si="1"/>
        <v/>
      </c>
      <c r="H25" s="589"/>
      <c r="I25" s="622"/>
      <c r="L25" s="48"/>
      <c r="M25" s="39"/>
      <c r="N25" s="39"/>
    </row>
    <row r="26" spans="1:14" ht="15">
      <c r="A26" s="621" t="s">
        <v>1634</v>
      </c>
      <c r="B26" s="622" t="s">
        <v>1630</v>
      </c>
      <c r="C26" s="625" t="s">
        <v>159</v>
      </c>
      <c r="D26" s="625" t="s">
        <v>159</v>
      </c>
      <c r="E26" s="48"/>
      <c r="F26" s="39" t="str">
        <f t="shared" si="0"/>
        <v/>
      </c>
      <c r="G26" s="39" t="str">
        <f t="shared" si="1"/>
        <v/>
      </c>
      <c r="H26" s="589"/>
      <c r="I26" s="622"/>
      <c r="L26" s="48"/>
      <c r="M26" s="39"/>
      <c r="N26" s="39"/>
    </row>
    <row r="27" spans="1:14" ht="15">
      <c r="A27" s="621" t="s">
        <v>1635</v>
      </c>
      <c r="B27" s="622" t="s">
        <v>1630</v>
      </c>
      <c r="C27" s="625" t="s">
        <v>159</v>
      </c>
      <c r="D27" s="625" t="s">
        <v>159</v>
      </c>
      <c r="E27" s="48"/>
      <c r="F27" s="39" t="str">
        <f t="shared" si="0"/>
        <v/>
      </c>
      <c r="G27" s="39" t="str">
        <f t="shared" si="1"/>
        <v/>
      </c>
      <c r="H27" s="589"/>
      <c r="I27" s="622"/>
      <c r="L27" s="48"/>
      <c r="M27" s="39"/>
      <c r="N27" s="39"/>
    </row>
    <row r="28" spans="1:14" ht="15">
      <c r="A28" s="621" t="s">
        <v>1636</v>
      </c>
      <c r="B28" s="622" t="s">
        <v>1630</v>
      </c>
      <c r="C28" s="625" t="s">
        <v>159</v>
      </c>
      <c r="D28" s="625" t="s">
        <v>159</v>
      </c>
      <c r="E28" s="48"/>
      <c r="F28" s="39" t="str">
        <f t="shared" si="0"/>
        <v/>
      </c>
      <c r="G28" s="39" t="str">
        <f t="shared" si="1"/>
        <v/>
      </c>
      <c r="H28" s="589"/>
      <c r="I28" s="622"/>
      <c r="L28" s="48"/>
      <c r="M28" s="39"/>
      <c r="N28" s="39"/>
    </row>
    <row r="29" spans="1:14" ht="15">
      <c r="A29" s="621" t="s">
        <v>1637</v>
      </c>
      <c r="B29" s="622" t="s">
        <v>1630</v>
      </c>
      <c r="C29" s="625" t="s">
        <v>159</v>
      </c>
      <c r="D29" s="625" t="s">
        <v>159</v>
      </c>
      <c r="E29" s="48"/>
      <c r="F29" s="39" t="str">
        <f t="shared" si="0"/>
        <v/>
      </c>
      <c r="G29" s="39" t="str">
        <f t="shared" si="1"/>
        <v/>
      </c>
      <c r="H29" s="589"/>
      <c r="I29" s="622"/>
      <c r="L29" s="48"/>
      <c r="M29" s="39"/>
      <c r="N29" s="39"/>
    </row>
    <row r="30" spans="1:14" ht="15">
      <c r="A30" s="621" t="s">
        <v>1638</v>
      </c>
      <c r="B30" s="622" t="s">
        <v>1630</v>
      </c>
      <c r="C30" s="625" t="s">
        <v>159</v>
      </c>
      <c r="D30" s="625" t="s">
        <v>159</v>
      </c>
      <c r="E30" s="48"/>
      <c r="F30" s="39" t="str">
        <f t="shared" si="0"/>
        <v/>
      </c>
      <c r="G30" s="39" t="str">
        <f t="shared" si="1"/>
        <v/>
      </c>
      <c r="H30" s="589"/>
      <c r="I30" s="622"/>
      <c r="L30" s="48"/>
      <c r="M30" s="39"/>
      <c r="N30" s="39"/>
    </row>
    <row r="31" spans="1:14" ht="15">
      <c r="A31" s="621" t="s">
        <v>1639</v>
      </c>
      <c r="B31" s="622" t="s">
        <v>1630</v>
      </c>
      <c r="C31" s="625" t="s">
        <v>159</v>
      </c>
      <c r="D31" s="625" t="s">
        <v>159</v>
      </c>
      <c r="E31" s="48"/>
      <c r="F31" s="39" t="str">
        <f t="shared" si="0"/>
        <v/>
      </c>
      <c r="G31" s="39" t="str">
        <f t="shared" si="1"/>
        <v/>
      </c>
      <c r="H31" s="589"/>
      <c r="I31" s="622"/>
      <c r="L31" s="48"/>
      <c r="M31" s="39"/>
      <c r="N31" s="39"/>
    </row>
    <row r="32" spans="1:14" ht="15">
      <c r="A32" s="621" t="s">
        <v>1640</v>
      </c>
      <c r="B32" s="622" t="s">
        <v>1630</v>
      </c>
      <c r="C32" s="625" t="s">
        <v>159</v>
      </c>
      <c r="D32" s="625" t="s">
        <v>159</v>
      </c>
      <c r="E32" s="48"/>
      <c r="F32" s="39" t="str">
        <f t="shared" si="0"/>
        <v/>
      </c>
      <c r="G32" s="39" t="str">
        <f t="shared" si="1"/>
        <v/>
      </c>
      <c r="H32" s="589"/>
      <c r="I32" s="622"/>
      <c r="L32" s="48"/>
      <c r="M32" s="39"/>
      <c r="N32" s="39"/>
    </row>
    <row r="33" spans="1:14" ht="15">
      <c r="A33" s="621" t="s">
        <v>1641</v>
      </c>
      <c r="B33" s="622" t="s">
        <v>1630</v>
      </c>
      <c r="C33" s="625" t="s">
        <v>159</v>
      </c>
      <c r="D33" s="625" t="s">
        <v>159</v>
      </c>
      <c r="E33" s="48"/>
      <c r="F33" s="39" t="str">
        <f t="shared" si="0"/>
        <v/>
      </c>
      <c r="G33" s="39" t="str">
        <f t="shared" si="1"/>
        <v/>
      </c>
      <c r="H33" s="589"/>
      <c r="I33" s="622"/>
      <c r="L33" s="48"/>
      <c r="M33" s="39"/>
      <c r="N33" s="39"/>
    </row>
    <row r="34" spans="1:14" ht="15">
      <c r="A34" s="621" t="s">
        <v>1642</v>
      </c>
      <c r="B34" s="622" t="s">
        <v>1630</v>
      </c>
      <c r="C34" s="625" t="s">
        <v>159</v>
      </c>
      <c r="D34" s="625" t="s">
        <v>159</v>
      </c>
      <c r="E34" s="48"/>
      <c r="F34" s="39" t="str">
        <f t="shared" si="0"/>
        <v/>
      </c>
      <c r="G34" s="39" t="str">
        <f t="shared" si="1"/>
        <v/>
      </c>
      <c r="H34" s="589"/>
      <c r="I34" s="622"/>
      <c r="L34" s="48"/>
      <c r="M34" s="39"/>
      <c r="N34" s="39"/>
    </row>
    <row r="35" spans="1:14" ht="15">
      <c r="A35" s="621" t="s">
        <v>1643</v>
      </c>
      <c r="B35" s="622" t="s">
        <v>1630</v>
      </c>
      <c r="C35" s="625" t="s">
        <v>159</v>
      </c>
      <c r="D35" s="625" t="s">
        <v>159</v>
      </c>
      <c r="E35" s="48"/>
      <c r="F35" s="39" t="str">
        <f t="shared" si="0"/>
        <v/>
      </c>
      <c r="G35" s="39" t="str">
        <f t="shared" si="1"/>
        <v/>
      </c>
      <c r="H35" s="589"/>
      <c r="I35" s="622"/>
      <c r="L35" s="48"/>
      <c r="M35" s="39"/>
      <c r="N35" s="39"/>
    </row>
    <row r="36" spans="1:14" ht="15">
      <c r="A36" s="621" t="s">
        <v>1644</v>
      </c>
      <c r="B36" s="622" t="s">
        <v>1630</v>
      </c>
      <c r="C36" s="625" t="s">
        <v>159</v>
      </c>
      <c r="D36" s="625" t="s">
        <v>159</v>
      </c>
      <c r="E36" s="48"/>
      <c r="F36" s="39" t="str">
        <f t="shared" si="0"/>
        <v/>
      </c>
      <c r="G36" s="39" t="str">
        <f t="shared" si="1"/>
        <v/>
      </c>
      <c r="H36" s="589"/>
      <c r="I36" s="622"/>
      <c r="L36" s="48"/>
      <c r="M36" s="39"/>
      <c r="N36" s="39"/>
    </row>
    <row r="37" spans="1:14" ht="15">
      <c r="A37" s="621" t="s">
        <v>1645</v>
      </c>
      <c r="B37" s="47" t="s">
        <v>1</v>
      </c>
      <c r="C37" s="764">
        <f>SUM(C22:C36)</f>
        <v>0</v>
      </c>
      <c r="D37" s="444">
        <f>SUM(D22:D36)</f>
        <v>0</v>
      </c>
      <c r="E37" s="48"/>
      <c r="F37" s="633">
        <f>SUM(F22:F36)</f>
        <v>0</v>
      </c>
      <c r="G37" s="633">
        <f>SUM(G22:G36)</f>
        <v>0</v>
      </c>
      <c r="H37" s="589"/>
      <c r="I37" s="47"/>
      <c r="J37" s="622"/>
      <c r="K37" s="622"/>
      <c r="L37" s="48"/>
      <c r="M37" s="633"/>
      <c r="N37" s="633"/>
    </row>
    <row r="38" spans="1:14" ht="15">
      <c r="A38" s="615"/>
      <c r="B38" s="51" t="s">
        <v>1646</v>
      </c>
      <c r="C38" s="615" t="s">
        <v>68</v>
      </c>
      <c r="D38" s="615"/>
      <c r="E38" s="614"/>
      <c r="F38" s="615" t="s">
        <v>1625</v>
      </c>
      <c r="G38" s="615"/>
      <c r="H38" s="589"/>
      <c r="I38" s="64"/>
      <c r="J38" s="35"/>
      <c r="K38" s="35"/>
      <c r="L38" s="3"/>
      <c r="M38" s="35"/>
      <c r="N38" s="35"/>
    </row>
    <row r="39" spans="1:14" ht="15">
      <c r="A39" s="621" t="s">
        <v>1647</v>
      </c>
      <c r="B39" s="622" t="s">
        <v>1648</v>
      </c>
      <c r="C39" s="625" t="s">
        <v>159</v>
      </c>
      <c r="E39" s="634"/>
      <c r="F39" s="39" t="str">
        <f>IF($C$42=0,"",IF(C39="[for completion]","",C39/$C$42))</f>
        <v/>
      </c>
      <c r="G39" s="444"/>
      <c r="H39" s="589"/>
      <c r="I39" s="622"/>
      <c r="L39" s="634"/>
      <c r="M39" s="39"/>
      <c r="N39" s="444"/>
    </row>
    <row r="40" spans="1:14" ht="15">
      <c r="A40" s="621" t="s">
        <v>1649</v>
      </c>
      <c r="B40" s="622" t="s">
        <v>1650</v>
      </c>
      <c r="C40" s="625" t="s">
        <v>159</v>
      </c>
      <c r="E40" s="634"/>
      <c r="F40" s="39" t="str">
        <f>IF($C$42=0,"",IF(C40="[for completion]","",C40/$C$42))</f>
        <v/>
      </c>
      <c r="G40" s="444"/>
      <c r="H40" s="589"/>
      <c r="I40" s="622"/>
      <c r="L40" s="634"/>
      <c r="M40" s="39"/>
      <c r="N40" s="444"/>
    </row>
    <row r="41" spans="1:14" ht="15">
      <c r="A41" s="621" t="s">
        <v>1651</v>
      </c>
      <c r="B41" s="622" t="s">
        <v>2</v>
      </c>
      <c r="C41" s="625" t="s">
        <v>159</v>
      </c>
      <c r="E41" s="48"/>
      <c r="F41" s="39" t="str">
        <f>IF($C$42=0,"",IF(C41="[for completion]","",C41/$C$42))</f>
        <v/>
      </c>
      <c r="G41" s="444"/>
      <c r="H41" s="589"/>
      <c r="I41" s="622"/>
      <c r="L41" s="48"/>
      <c r="M41" s="39"/>
      <c r="N41" s="444"/>
    </row>
    <row r="42" spans="1:14" ht="15">
      <c r="A42" s="621" t="s">
        <v>1652</v>
      </c>
      <c r="B42" s="47" t="s">
        <v>1</v>
      </c>
      <c r="C42" s="764">
        <f>SUM(C39:C41)</f>
        <v>0</v>
      </c>
      <c r="D42" s="622"/>
      <c r="E42" s="48"/>
      <c r="F42" s="633">
        <f>SUM(F39:F41)</f>
        <v>0</v>
      </c>
      <c r="G42" s="444"/>
      <c r="H42" s="589"/>
      <c r="I42" s="622"/>
      <c r="L42" s="48"/>
      <c r="M42" s="39"/>
      <c r="N42" s="444"/>
    </row>
    <row r="43" spans="1:14" ht="15" outlineLevel="1">
      <c r="A43" s="621" t="s">
        <v>1653</v>
      </c>
      <c r="B43" s="47"/>
      <c r="C43" s="622"/>
      <c r="D43" s="622"/>
      <c r="E43" s="48"/>
      <c r="F43" s="633"/>
      <c r="G43" s="444"/>
      <c r="H43" s="589"/>
      <c r="I43" s="622"/>
      <c r="L43" s="48"/>
      <c r="M43" s="39"/>
      <c r="N43" s="444"/>
    </row>
    <row r="44" spans="1:14" ht="15" outlineLevel="1">
      <c r="A44" s="621" t="s">
        <v>1654</v>
      </c>
      <c r="B44" s="47"/>
      <c r="C44" s="622"/>
      <c r="D44" s="622"/>
      <c r="E44" s="48"/>
      <c r="F44" s="633"/>
      <c r="G44" s="444"/>
      <c r="H44" s="589"/>
      <c r="I44" s="622"/>
      <c r="L44" s="48"/>
      <c r="M44" s="39"/>
      <c r="N44" s="444"/>
    </row>
    <row r="45" spans="1:14" ht="15" outlineLevel="1">
      <c r="A45" s="621" t="s">
        <v>1655</v>
      </c>
      <c r="B45" s="622"/>
      <c r="E45" s="48"/>
      <c r="F45" s="39"/>
      <c r="G45" s="444"/>
      <c r="H45" s="589"/>
      <c r="I45" s="622"/>
      <c r="L45" s="48"/>
      <c r="M45" s="39"/>
      <c r="N45" s="444"/>
    </row>
    <row r="46" spans="1:14" ht="15" outlineLevel="1">
      <c r="A46" s="621" t="s">
        <v>1656</v>
      </c>
      <c r="B46" s="622"/>
      <c r="E46" s="48"/>
      <c r="F46" s="39"/>
      <c r="G46" s="444"/>
      <c r="H46" s="589"/>
      <c r="I46" s="622"/>
      <c r="L46" s="48"/>
      <c r="M46" s="39"/>
      <c r="N46" s="444"/>
    </row>
    <row r="47" spans="1:14" ht="15" outlineLevel="1">
      <c r="A47" s="621" t="s">
        <v>1657</v>
      </c>
      <c r="B47" s="622"/>
      <c r="E47" s="48"/>
      <c r="F47" s="39"/>
      <c r="G47" s="444"/>
      <c r="H47" s="589"/>
      <c r="I47" s="622"/>
      <c r="L47" s="48"/>
      <c r="M47" s="39"/>
      <c r="N47" s="444"/>
    </row>
    <row r="48" spans="1:14" ht="15" customHeight="1">
      <c r="A48" s="615"/>
      <c r="B48" s="51" t="s">
        <v>1053</v>
      </c>
      <c r="C48" s="615" t="s">
        <v>1625</v>
      </c>
      <c r="D48" s="615"/>
      <c r="E48" s="614"/>
      <c r="F48" s="616"/>
      <c r="G48" s="616"/>
      <c r="H48" s="589"/>
      <c r="I48" s="64"/>
      <c r="J48" s="35"/>
      <c r="K48" s="35"/>
      <c r="L48" s="3"/>
      <c r="M48" s="27"/>
      <c r="N48" s="27"/>
    </row>
    <row r="49" spans="1:14" ht="15">
      <c r="A49" s="621" t="s">
        <v>1658</v>
      </c>
      <c r="B49" s="55" t="s">
        <v>76</v>
      </c>
      <c r="C49" s="635">
        <f>SUM(C50:C77)</f>
        <v>0</v>
      </c>
      <c r="G49" s="621"/>
      <c r="H49" s="589"/>
      <c r="I49" s="3"/>
      <c r="N49" s="621"/>
    </row>
    <row r="50" spans="1:14" ht="15">
      <c r="A50" s="621" t="s">
        <v>1659</v>
      </c>
      <c r="B50" s="621" t="s">
        <v>89</v>
      </c>
      <c r="C50" s="625" t="s">
        <v>159</v>
      </c>
      <c r="G50" s="621"/>
      <c r="H50" s="589"/>
      <c r="N50" s="621"/>
    </row>
    <row r="51" spans="1:14" ht="15">
      <c r="A51" s="621" t="s">
        <v>1660</v>
      </c>
      <c r="B51" s="621" t="s">
        <v>77</v>
      </c>
      <c r="C51" s="625" t="s">
        <v>159</v>
      </c>
      <c r="G51" s="621"/>
      <c r="H51" s="589"/>
      <c r="N51" s="621"/>
    </row>
    <row r="52" spans="1:14" ht="15">
      <c r="A52" s="621" t="s">
        <v>1661</v>
      </c>
      <c r="B52" s="621" t="s">
        <v>78</v>
      </c>
      <c r="C52" s="625" t="s">
        <v>159</v>
      </c>
      <c r="G52" s="621"/>
      <c r="H52" s="589"/>
      <c r="N52" s="621"/>
    </row>
    <row r="53" spans="1:14" ht="15">
      <c r="A53" s="621" t="s">
        <v>1662</v>
      </c>
      <c r="B53" s="621" t="s">
        <v>221</v>
      </c>
      <c r="C53" s="625" t="s">
        <v>159</v>
      </c>
      <c r="G53" s="621"/>
      <c r="H53" s="589"/>
      <c r="N53" s="621"/>
    </row>
    <row r="54" spans="1:14" ht="15">
      <c r="A54" s="621" t="s">
        <v>1663</v>
      </c>
      <c r="B54" s="621" t="s">
        <v>99</v>
      </c>
      <c r="C54" s="625" t="s">
        <v>159</v>
      </c>
      <c r="G54" s="621"/>
      <c r="H54" s="589"/>
      <c r="N54" s="621"/>
    </row>
    <row r="55" spans="1:14" ht="15">
      <c r="A55" s="621" t="s">
        <v>1664</v>
      </c>
      <c r="B55" s="621" t="s">
        <v>96</v>
      </c>
      <c r="C55" s="625" t="s">
        <v>159</v>
      </c>
      <c r="G55" s="621"/>
      <c r="H55" s="589"/>
      <c r="N55" s="621"/>
    </row>
    <row r="56" spans="1:14" ht="15">
      <c r="A56" s="621" t="s">
        <v>1665</v>
      </c>
      <c r="B56" s="621" t="s">
        <v>79</v>
      </c>
      <c r="C56" s="625" t="s">
        <v>159</v>
      </c>
      <c r="G56" s="621"/>
      <c r="H56" s="589"/>
      <c r="N56" s="621"/>
    </row>
    <row r="57" spans="1:14" ht="15">
      <c r="A57" s="621" t="s">
        <v>1666</v>
      </c>
      <c r="B57" s="621" t="s">
        <v>80</v>
      </c>
      <c r="C57" s="625" t="s">
        <v>159</v>
      </c>
      <c r="G57" s="621"/>
      <c r="H57" s="589"/>
      <c r="N57" s="621"/>
    </row>
    <row r="58" spans="1:14" ht="15">
      <c r="A58" s="621" t="s">
        <v>1667</v>
      </c>
      <c r="B58" s="621" t="s">
        <v>81</v>
      </c>
      <c r="C58" s="625" t="s">
        <v>159</v>
      </c>
      <c r="G58" s="621"/>
      <c r="H58" s="589"/>
      <c r="N58" s="621"/>
    </row>
    <row r="59" spans="1:14" ht="15">
      <c r="A59" s="621" t="s">
        <v>1668</v>
      </c>
      <c r="B59" s="621" t="s">
        <v>0</v>
      </c>
      <c r="C59" s="625" t="s">
        <v>159</v>
      </c>
      <c r="G59" s="621"/>
      <c r="H59" s="589"/>
      <c r="N59" s="621"/>
    </row>
    <row r="60" spans="1:14" ht="15">
      <c r="A60" s="621" t="s">
        <v>1669</v>
      </c>
      <c r="B60" s="621" t="s">
        <v>14</v>
      </c>
      <c r="C60" s="625" t="s">
        <v>159</v>
      </c>
      <c r="G60" s="621"/>
      <c r="H60" s="589"/>
      <c r="N60" s="621"/>
    </row>
    <row r="61" spans="1:14" ht="15">
      <c r="A61" s="621" t="s">
        <v>1670</v>
      </c>
      <c r="B61" s="621" t="s">
        <v>82</v>
      </c>
      <c r="C61" s="625" t="s">
        <v>159</v>
      </c>
      <c r="G61" s="621"/>
      <c r="H61" s="589"/>
      <c r="N61" s="621"/>
    </row>
    <row r="62" spans="1:14" ht="15">
      <c r="A62" s="621" t="s">
        <v>1671</v>
      </c>
      <c r="B62" s="621" t="s">
        <v>224</v>
      </c>
      <c r="C62" s="625" t="s">
        <v>159</v>
      </c>
      <c r="G62" s="621"/>
      <c r="H62" s="589"/>
      <c r="N62" s="621"/>
    </row>
    <row r="63" spans="1:14" ht="15">
      <c r="A63" s="621" t="s">
        <v>1672</v>
      </c>
      <c r="B63" s="621" t="s">
        <v>97</v>
      </c>
      <c r="C63" s="625" t="s">
        <v>159</v>
      </c>
      <c r="G63" s="621"/>
      <c r="H63" s="589"/>
      <c r="N63" s="621"/>
    </row>
    <row r="64" spans="1:14" ht="15">
      <c r="A64" s="621" t="s">
        <v>1673</v>
      </c>
      <c r="B64" s="621" t="s">
        <v>83</v>
      </c>
      <c r="C64" s="625" t="s">
        <v>159</v>
      </c>
      <c r="G64" s="621"/>
      <c r="H64" s="589"/>
      <c r="N64" s="621"/>
    </row>
    <row r="65" spans="1:14" ht="15">
      <c r="A65" s="621" t="s">
        <v>1674</v>
      </c>
      <c r="B65" s="621" t="s">
        <v>84</v>
      </c>
      <c r="C65" s="625" t="s">
        <v>159</v>
      </c>
      <c r="G65" s="621"/>
      <c r="H65" s="589"/>
      <c r="N65" s="621"/>
    </row>
    <row r="66" spans="1:14" ht="15">
      <c r="A66" s="621" t="s">
        <v>1675</v>
      </c>
      <c r="B66" s="621" t="s">
        <v>85</v>
      </c>
      <c r="C66" s="625" t="s">
        <v>159</v>
      </c>
      <c r="G66" s="621"/>
      <c r="H66" s="589"/>
      <c r="N66" s="621"/>
    </row>
    <row r="67" spans="1:14" ht="15">
      <c r="A67" s="621" t="s">
        <v>1676</v>
      </c>
      <c r="B67" s="621" t="s">
        <v>86</v>
      </c>
      <c r="C67" s="625" t="s">
        <v>159</v>
      </c>
      <c r="G67" s="621"/>
      <c r="H67" s="589"/>
      <c r="N67" s="621"/>
    </row>
    <row r="68" spans="1:14" ht="15">
      <c r="A68" s="621" t="s">
        <v>1677</v>
      </c>
      <c r="B68" s="621" t="s">
        <v>87</v>
      </c>
      <c r="C68" s="625" t="s">
        <v>159</v>
      </c>
      <c r="G68" s="621"/>
      <c r="H68" s="589"/>
      <c r="N68" s="621"/>
    </row>
    <row r="69" spans="1:14" ht="15">
      <c r="A69" s="621" t="s">
        <v>1678</v>
      </c>
      <c r="B69" s="621" t="s">
        <v>88</v>
      </c>
      <c r="C69" s="625" t="s">
        <v>159</v>
      </c>
      <c r="G69" s="621"/>
      <c r="H69" s="589"/>
      <c r="N69" s="621"/>
    </row>
    <row r="70" spans="1:14" ht="15">
      <c r="A70" s="621" t="s">
        <v>1679</v>
      </c>
      <c r="B70" s="621" t="s">
        <v>90</v>
      </c>
      <c r="C70" s="625" t="s">
        <v>159</v>
      </c>
      <c r="G70" s="621"/>
      <c r="H70" s="589"/>
      <c r="N70" s="621"/>
    </row>
    <row r="71" spans="1:14" ht="15">
      <c r="A71" s="621" t="s">
        <v>1680</v>
      </c>
      <c r="B71" s="621" t="s">
        <v>91</v>
      </c>
      <c r="C71" s="625" t="s">
        <v>159</v>
      </c>
      <c r="G71" s="621"/>
      <c r="H71" s="589"/>
      <c r="N71" s="621"/>
    </row>
    <row r="72" spans="1:14" ht="15">
      <c r="A72" s="621" t="s">
        <v>1681</v>
      </c>
      <c r="B72" s="621" t="s">
        <v>92</v>
      </c>
      <c r="C72" s="625" t="s">
        <v>159</v>
      </c>
      <c r="G72" s="621"/>
      <c r="H72" s="589"/>
      <c r="N72" s="621"/>
    </row>
    <row r="73" spans="1:14" ht="15">
      <c r="A73" s="621" t="s">
        <v>1682</v>
      </c>
      <c r="B73" s="621" t="s">
        <v>94</v>
      </c>
      <c r="C73" s="625" t="s">
        <v>159</v>
      </c>
      <c r="G73" s="621"/>
      <c r="H73" s="589"/>
      <c r="N73" s="621"/>
    </row>
    <row r="74" spans="1:14" ht="15">
      <c r="A74" s="621" t="s">
        <v>1683</v>
      </c>
      <c r="B74" s="621" t="s">
        <v>95</v>
      </c>
      <c r="C74" s="625" t="s">
        <v>159</v>
      </c>
      <c r="G74" s="621"/>
      <c r="H74" s="589"/>
      <c r="N74" s="621"/>
    </row>
    <row r="75" spans="1:14" ht="15">
      <c r="A75" s="621" t="s">
        <v>1684</v>
      </c>
      <c r="B75" s="621" t="s">
        <v>15</v>
      </c>
      <c r="C75" s="625" t="s">
        <v>159</v>
      </c>
      <c r="G75" s="621"/>
      <c r="H75" s="589"/>
      <c r="N75" s="621"/>
    </row>
    <row r="76" spans="1:14" ht="15">
      <c r="A76" s="621" t="s">
        <v>1685</v>
      </c>
      <c r="B76" s="621" t="s">
        <v>93</v>
      </c>
      <c r="C76" s="625" t="s">
        <v>159</v>
      </c>
      <c r="G76" s="621"/>
      <c r="H76" s="589"/>
      <c r="N76" s="621"/>
    </row>
    <row r="77" spans="1:14" ht="15">
      <c r="A77" s="621" t="s">
        <v>1686</v>
      </c>
      <c r="B77" s="621" t="s">
        <v>98</v>
      </c>
      <c r="C77" s="625" t="s">
        <v>159</v>
      </c>
      <c r="G77" s="621"/>
      <c r="H77" s="589"/>
      <c r="N77" s="621"/>
    </row>
    <row r="78" spans="1:14" ht="15">
      <c r="A78" s="621" t="s">
        <v>1687</v>
      </c>
      <c r="B78" s="55" t="s">
        <v>100</v>
      </c>
      <c r="C78" s="635">
        <f>SUM(C79:C81)</f>
        <v>0</v>
      </c>
      <c r="G78" s="621"/>
      <c r="H78" s="589"/>
      <c r="I78" s="3"/>
      <c r="N78" s="621"/>
    </row>
    <row r="79" spans="1:14" ht="15">
      <c r="A79" s="621" t="s">
        <v>1688</v>
      </c>
      <c r="B79" s="621" t="s">
        <v>101</v>
      </c>
      <c r="C79" s="625" t="s">
        <v>159</v>
      </c>
      <c r="G79" s="621"/>
      <c r="H79" s="589"/>
      <c r="N79" s="621"/>
    </row>
    <row r="80" spans="1:14" ht="15">
      <c r="A80" s="621" t="s">
        <v>1689</v>
      </c>
      <c r="B80" s="621" t="s">
        <v>102</v>
      </c>
      <c r="C80" s="625" t="s">
        <v>159</v>
      </c>
      <c r="G80" s="621"/>
      <c r="H80" s="589"/>
      <c r="N80" s="621"/>
    </row>
    <row r="81" spans="1:14" ht="15">
      <c r="A81" s="621" t="s">
        <v>1690</v>
      </c>
      <c r="B81" s="621" t="s">
        <v>103</v>
      </c>
      <c r="C81" s="625" t="s">
        <v>159</v>
      </c>
      <c r="G81" s="621"/>
      <c r="H81" s="589"/>
      <c r="N81" s="621"/>
    </row>
    <row r="82" spans="1:14" ht="15">
      <c r="A82" s="621" t="s">
        <v>1691</v>
      </c>
      <c r="B82" s="55" t="s">
        <v>2</v>
      </c>
      <c r="C82" s="635">
        <f>SUM(C83:C92)</f>
        <v>0</v>
      </c>
      <c r="G82" s="621"/>
      <c r="H82" s="589"/>
      <c r="I82" s="3"/>
      <c r="N82" s="621"/>
    </row>
    <row r="83" spans="1:14" ht="15">
      <c r="A83" s="621" t="s">
        <v>1692</v>
      </c>
      <c r="B83" s="622" t="s">
        <v>104</v>
      </c>
      <c r="C83" s="625" t="s">
        <v>159</v>
      </c>
      <c r="G83" s="621"/>
      <c r="H83" s="589"/>
      <c r="I83" s="622"/>
      <c r="N83" s="621"/>
    </row>
    <row r="84" spans="1:14" ht="15">
      <c r="A84" s="621" t="s">
        <v>1693</v>
      </c>
      <c r="B84" s="622" t="s">
        <v>105</v>
      </c>
      <c r="C84" s="625" t="s">
        <v>159</v>
      </c>
      <c r="G84" s="621"/>
      <c r="H84" s="589"/>
      <c r="I84" s="622"/>
      <c r="N84" s="621"/>
    </row>
    <row r="85" spans="1:14" ht="15">
      <c r="A85" s="621" t="s">
        <v>1694</v>
      </c>
      <c r="B85" s="622" t="s">
        <v>125</v>
      </c>
      <c r="C85" s="625" t="s">
        <v>159</v>
      </c>
      <c r="G85" s="621"/>
      <c r="H85" s="589"/>
      <c r="I85" s="622"/>
      <c r="N85" s="621"/>
    </row>
    <row r="86" spans="1:14" ht="15">
      <c r="A86" s="621" t="s">
        <v>1695</v>
      </c>
      <c r="B86" s="622" t="s">
        <v>106</v>
      </c>
      <c r="C86" s="625" t="s">
        <v>159</v>
      </c>
      <c r="G86" s="621"/>
      <c r="H86" s="589"/>
      <c r="I86" s="622"/>
      <c r="N86" s="621"/>
    </row>
    <row r="87" spans="1:14" ht="15">
      <c r="A87" s="621" t="s">
        <v>1696</v>
      </c>
      <c r="B87" s="622" t="s">
        <v>107</v>
      </c>
      <c r="C87" s="625" t="s">
        <v>159</v>
      </c>
      <c r="G87" s="621"/>
      <c r="H87" s="589"/>
      <c r="I87" s="622"/>
      <c r="N87" s="621"/>
    </row>
    <row r="88" spans="1:14" ht="15">
      <c r="A88" s="621" t="s">
        <v>1697</v>
      </c>
      <c r="B88" s="622" t="s">
        <v>108</v>
      </c>
      <c r="C88" s="625" t="s">
        <v>159</v>
      </c>
      <c r="G88" s="621"/>
      <c r="H88" s="589"/>
      <c r="I88" s="622"/>
      <c r="N88" s="621"/>
    </row>
    <row r="89" spans="1:14" ht="15">
      <c r="A89" s="621" t="s">
        <v>1698</v>
      </c>
      <c r="B89" s="622" t="s">
        <v>109</v>
      </c>
      <c r="C89" s="625" t="s">
        <v>159</v>
      </c>
      <c r="G89" s="621"/>
      <c r="H89" s="589"/>
      <c r="I89" s="622"/>
      <c r="N89" s="621"/>
    </row>
    <row r="90" spans="1:14" ht="15">
      <c r="A90" s="621" t="s">
        <v>1699</v>
      </c>
      <c r="B90" s="622" t="s">
        <v>112</v>
      </c>
      <c r="C90" s="625" t="s">
        <v>159</v>
      </c>
      <c r="G90" s="621"/>
      <c r="H90" s="589"/>
      <c r="I90" s="622"/>
      <c r="N90" s="621"/>
    </row>
    <row r="91" spans="1:14" ht="15">
      <c r="A91" s="621" t="s">
        <v>1700</v>
      </c>
      <c r="B91" s="622" t="s">
        <v>110</v>
      </c>
      <c r="C91" s="625" t="s">
        <v>159</v>
      </c>
      <c r="G91" s="621"/>
      <c r="H91" s="589"/>
      <c r="I91" s="622"/>
      <c r="N91" s="621"/>
    </row>
    <row r="92" spans="1:14" ht="15">
      <c r="A92" s="621" t="s">
        <v>1701</v>
      </c>
      <c r="B92" s="622" t="s">
        <v>2</v>
      </c>
      <c r="C92" s="625" t="s">
        <v>159</v>
      </c>
      <c r="G92" s="621"/>
      <c r="H92" s="589"/>
      <c r="I92" s="622"/>
      <c r="N92" s="621"/>
    </row>
    <row r="93" spans="1:14" ht="15" outlineLevel="1">
      <c r="A93" s="621" t="s">
        <v>1702</v>
      </c>
      <c r="B93" s="617"/>
      <c r="C93" s="635"/>
      <c r="G93" s="621"/>
      <c r="H93" s="589"/>
      <c r="I93" s="622"/>
      <c r="N93" s="621"/>
    </row>
    <row r="94" spans="1:14" ht="15" outlineLevel="1">
      <c r="A94" s="621" t="s">
        <v>1703</v>
      </c>
      <c r="B94" s="617"/>
      <c r="C94" s="635"/>
      <c r="G94" s="621"/>
      <c r="H94" s="589"/>
      <c r="I94" s="622"/>
      <c r="N94" s="621"/>
    </row>
    <row r="95" spans="1:14" ht="15" outlineLevel="1">
      <c r="A95" s="621" t="s">
        <v>1704</v>
      </c>
      <c r="B95" s="617"/>
      <c r="C95" s="635"/>
      <c r="G95" s="621"/>
      <c r="H95" s="589"/>
      <c r="I95" s="622"/>
      <c r="N95" s="621"/>
    </row>
    <row r="96" spans="1:14" ht="15" outlineLevel="1">
      <c r="A96" s="621" t="s">
        <v>1705</v>
      </c>
      <c r="B96" s="617"/>
      <c r="C96" s="635"/>
      <c r="G96" s="621"/>
      <c r="H96" s="589"/>
      <c r="I96" s="622"/>
      <c r="N96" s="621"/>
    </row>
    <row r="97" spans="1:14" ht="15" outlineLevel="1">
      <c r="A97" s="621" t="s">
        <v>1706</v>
      </c>
      <c r="B97" s="617"/>
      <c r="C97" s="635"/>
      <c r="G97" s="621"/>
      <c r="H97" s="589"/>
      <c r="I97" s="622"/>
      <c r="N97" s="621"/>
    </row>
    <row r="98" spans="1:14" ht="15" outlineLevel="1">
      <c r="A98" s="621" t="s">
        <v>1707</v>
      </c>
      <c r="B98" s="617"/>
      <c r="C98" s="635"/>
      <c r="G98" s="621"/>
      <c r="H98" s="589"/>
      <c r="I98" s="622"/>
      <c r="N98" s="621"/>
    </row>
    <row r="99" spans="1:14" ht="15" outlineLevel="1">
      <c r="A99" s="621" t="s">
        <v>1708</v>
      </c>
      <c r="B99" s="617"/>
      <c r="C99" s="635"/>
      <c r="G99" s="621"/>
      <c r="H99" s="589"/>
      <c r="I99" s="622"/>
      <c r="N99" s="621"/>
    </row>
    <row r="100" spans="1:14" ht="15" outlineLevel="1">
      <c r="A100" s="621" t="s">
        <v>1709</v>
      </c>
      <c r="B100" s="617"/>
      <c r="C100" s="635"/>
      <c r="G100" s="621"/>
      <c r="H100" s="589"/>
      <c r="I100" s="622"/>
      <c r="N100" s="621"/>
    </row>
    <row r="101" spans="1:14" ht="15" outlineLevel="1">
      <c r="A101" s="621" t="s">
        <v>1710</v>
      </c>
      <c r="B101" s="617"/>
      <c r="C101" s="635"/>
      <c r="G101" s="621"/>
      <c r="H101" s="589"/>
      <c r="I101" s="622"/>
      <c r="N101" s="621"/>
    </row>
    <row r="102" spans="1:14" ht="15" outlineLevel="1">
      <c r="A102" s="621" t="s">
        <v>1711</v>
      </c>
      <c r="B102" s="617"/>
      <c r="C102" s="635"/>
      <c r="G102" s="621"/>
      <c r="H102" s="589"/>
      <c r="I102" s="622"/>
      <c r="N102" s="621"/>
    </row>
    <row r="103" spans="1:14" ht="15" customHeight="1">
      <c r="A103" s="615"/>
      <c r="B103" s="779" t="s">
        <v>2161</v>
      </c>
      <c r="C103" s="636" t="s">
        <v>1625</v>
      </c>
      <c r="D103" s="615"/>
      <c r="E103" s="614"/>
      <c r="F103" s="615"/>
      <c r="G103" s="616"/>
      <c r="H103" s="589"/>
      <c r="I103" s="64"/>
      <c r="J103" s="35"/>
      <c r="K103" s="35"/>
      <c r="L103" s="3"/>
      <c r="M103" s="35"/>
      <c r="N103" s="27"/>
    </row>
    <row r="104" spans="1:14" ht="15">
      <c r="A104" s="621" t="s">
        <v>1712</v>
      </c>
      <c r="B104" s="549" t="s">
        <v>1345</v>
      </c>
      <c r="C104" s="625" t="s">
        <v>159</v>
      </c>
      <c r="G104" s="621"/>
      <c r="H104" s="589"/>
      <c r="I104" s="622"/>
      <c r="N104" s="621"/>
    </row>
    <row r="105" spans="1:14" ht="15">
      <c r="A105" s="621" t="s">
        <v>1713</v>
      </c>
      <c r="B105" s="549" t="s">
        <v>1343</v>
      </c>
      <c r="C105" s="625" t="s">
        <v>159</v>
      </c>
      <c r="G105" s="621"/>
      <c r="H105" s="589"/>
      <c r="I105" s="622"/>
      <c r="N105" s="621"/>
    </row>
    <row r="106" spans="1:14" ht="15">
      <c r="A106" s="621" t="s">
        <v>1714</v>
      </c>
      <c r="B106" s="549" t="s">
        <v>1340</v>
      </c>
      <c r="C106" s="625" t="s">
        <v>159</v>
      </c>
      <c r="G106" s="621"/>
      <c r="H106" s="589"/>
      <c r="I106" s="622"/>
      <c r="N106" s="621"/>
    </row>
    <row r="107" spans="1:14" ht="15">
      <c r="A107" s="621" t="s">
        <v>1715</v>
      </c>
      <c r="B107" s="549" t="s">
        <v>1338</v>
      </c>
      <c r="C107" s="625" t="s">
        <v>159</v>
      </c>
      <c r="G107" s="621"/>
      <c r="H107" s="589"/>
      <c r="I107" s="622"/>
      <c r="N107" s="621"/>
    </row>
    <row r="108" spans="1:14" ht="15">
      <c r="A108" s="621" t="s">
        <v>1716</v>
      </c>
      <c r="B108" s="549" t="s">
        <v>1422</v>
      </c>
      <c r="C108" s="625" t="s">
        <v>159</v>
      </c>
      <c r="G108" s="621"/>
      <c r="H108" s="589"/>
      <c r="I108" s="622"/>
      <c r="N108" s="621"/>
    </row>
    <row r="109" spans="1:14" ht="15">
      <c r="A109" s="621" t="s">
        <v>1717</v>
      </c>
      <c r="B109" s="549" t="s">
        <v>1421</v>
      </c>
      <c r="C109" s="625" t="s">
        <v>159</v>
      </c>
      <c r="G109" s="621"/>
      <c r="H109" s="589"/>
      <c r="I109" s="622"/>
      <c r="N109" s="621"/>
    </row>
    <row r="110" spans="1:14" ht="15">
      <c r="A110" s="621" t="s">
        <v>1718</v>
      </c>
      <c r="B110" s="549" t="s">
        <v>1329</v>
      </c>
      <c r="C110" s="625" t="s">
        <v>159</v>
      </c>
      <c r="G110" s="621"/>
      <c r="H110" s="589"/>
      <c r="I110" s="622"/>
      <c r="N110" s="621"/>
    </row>
    <row r="111" spans="1:14" ht="15">
      <c r="A111" s="621" t="s">
        <v>1719</v>
      </c>
      <c r="B111" s="549" t="s">
        <v>1327</v>
      </c>
      <c r="C111" s="625" t="s">
        <v>159</v>
      </c>
      <c r="G111" s="621"/>
      <c r="H111" s="589"/>
      <c r="I111" s="622"/>
      <c r="N111" s="621"/>
    </row>
    <row r="112" spans="1:14" ht="15">
      <c r="A112" s="621" t="s">
        <v>1720</v>
      </c>
      <c r="B112" s="549" t="s">
        <v>1324</v>
      </c>
      <c r="C112" s="625" t="s">
        <v>159</v>
      </c>
      <c r="G112" s="621"/>
      <c r="H112" s="589"/>
      <c r="I112" s="622"/>
      <c r="N112" s="621"/>
    </row>
    <row r="113" spans="1:14" ht="15">
      <c r="A113" s="621" t="s">
        <v>1721</v>
      </c>
      <c r="B113" s="549" t="s">
        <v>1420</v>
      </c>
      <c r="C113" s="625" t="s">
        <v>159</v>
      </c>
      <c r="G113" s="621"/>
      <c r="H113" s="589"/>
      <c r="I113" s="622"/>
      <c r="N113" s="621"/>
    </row>
    <row r="114" spans="1:14" ht="15">
      <c r="A114" s="621" t="s">
        <v>1722</v>
      </c>
      <c r="B114" s="549" t="s">
        <v>1319</v>
      </c>
      <c r="C114" s="625" t="s">
        <v>159</v>
      </c>
      <c r="G114" s="621"/>
      <c r="H114" s="589"/>
      <c r="I114" s="622"/>
      <c r="N114" s="621"/>
    </row>
    <row r="115" spans="1:14" ht="15">
      <c r="A115" s="621" t="s">
        <v>1723</v>
      </c>
      <c r="B115" s="549" t="s">
        <v>1315</v>
      </c>
      <c r="C115" s="625" t="s">
        <v>159</v>
      </c>
      <c r="G115" s="621"/>
      <c r="H115" s="589"/>
      <c r="I115" s="622"/>
      <c r="N115" s="621"/>
    </row>
    <row r="116" spans="1:14" ht="15">
      <c r="A116" s="621" t="s">
        <v>1724</v>
      </c>
      <c r="B116" s="549" t="s">
        <v>1305</v>
      </c>
      <c r="C116" s="625" t="s">
        <v>159</v>
      </c>
      <c r="G116" s="621"/>
      <c r="H116" s="589"/>
      <c r="I116" s="622"/>
      <c r="N116" s="621"/>
    </row>
    <row r="117" spans="1:14" ht="15">
      <c r="A117" s="621" t="s">
        <v>1725</v>
      </c>
      <c r="B117" s="622"/>
      <c r="C117" s="635"/>
      <c r="G117" s="621"/>
      <c r="H117" s="589"/>
      <c r="I117" s="622"/>
      <c r="N117" s="621"/>
    </row>
    <row r="118" spans="1:14" ht="15">
      <c r="A118" s="621" t="s">
        <v>1726</v>
      </c>
      <c r="B118" s="622"/>
      <c r="C118" s="635"/>
      <c r="G118" s="621"/>
      <c r="H118" s="589"/>
      <c r="I118" s="622"/>
      <c r="N118" s="621"/>
    </row>
    <row r="119" spans="1:14" ht="15">
      <c r="A119" s="621" t="s">
        <v>1727</v>
      </c>
      <c r="B119" s="622"/>
      <c r="C119" s="635"/>
      <c r="G119" s="621"/>
      <c r="H119" s="589"/>
      <c r="I119" s="622"/>
      <c r="N119" s="621"/>
    </row>
    <row r="120" spans="1:14" ht="15">
      <c r="A120" s="621" t="s">
        <v>1728</v>
      </c>
      <c r="B120" s="622"/>
      <c r="C120" s="635"/>
      <c r="G120" s="621"/>
      <c r="H120" s="589"/>
      <c r="I120" s="622"/>
      <c r="N120" s="621"/>
    </row>
    <row r="121" spans="1:14" ht="15">
      <c r="A121" s="621" t="s">
        <v>1729</v>
      </c>
      <c r="B121" s="622"/>
      <c r="C121" s="635"/>
      <c r="G121" s="621"/>
      <c r="H121" s="589"/>
      <c r="I121" s="622"/>
      <c r="N121" s="621"/>
    </row>
    <row r="122" spans="1:14" ht="15">
      <c r="A122" s="621" t="s">
        <v>1730</v>
      </c>
      <c r="B122" s="622"/>
      <c r="C122" s="635"/>
      <c r="G122" s="621"/>
      <c r="H122" s="589"/>
      <c r="I122" s="622"/>
      <c r="N122" s="621"/>
    </row>
    <row r="123" spans="1:14" ht="15">
      <c r="A123" s="621" t="s">
        <v>1731</v>
      </c>
      <c r="B123" s="622"/>
      <c r="C123" s="635"/>
      <c r="G123" s="621"/>
      <c r="H123" s="589"/>
      <c r="I123" s="622"/>
      <c r="N123" s="621"/>
    </row>
    <row r="124" spans="1:14" ht="15">
      <c r="A124" s="621" t="s">
        <v>1732</v>
      </c>
      <c r="B124" s="622"/>
      <c r="C124" s="635"/>
      <c r="G124" s="621"/>
      <c r="H124" s="589"/>
      <c r="I124" s="622"/>
      <c r="N124" s="621"/>
    </row>
    <row r="125" spans="1:14" ht="15">
      <c r="A125" s="621" t="s">
        <v>1733</v>
      </c>
      <c r="B125" s="622"/>
      <c r="C125" s="635"/>
      <c r="G125" s="621"/>
      <c r="H125" s="589"/>
      <c r="I125" s="622"/>
      <c r="N125" s="621"/>
    </row>
    <row r="126" spans="1:14" ht="15">
      <c r="A126" s="621" t="s">
        <v>1734</v>
      </c>
      <c r="B126" s="622"/>
      <c r="C126" s="635"/>
      <c r="G126" s="621"/>
      <c r="H126" s="589"/>
      <c r="I126" s="622"/>
      <c r="N126" s="621"/>
    </row>
    <row r="127" spans="1:14" ht="15">
      <c r="A127" s="621" t="s">
        <v>1735</v>
      </c>
      <c r="B127" s="622"/>
      <c r="C127" s="635"/>
      <c r="G127" s="621"/>
      <c r="H127" s="589"/>
      <c r="I127" s="622"/>
      <c r="N127" s="621"/>
    </row>
    <row r="128" spans="1:14" ht="15">
      <c r="A128" s="621" t="s">
        <v>1736</v>
      </c>
      <c r="B128" s="622"/>
      <c r="G128" s="621"/>
      <c r="H128" s="589"/>
      <c r="I128" s="622"/>
      <c r="N128" s="621"/>
    </row>
    <row r="129" spans="1:14" ht="15">
      <c r="A129" s="615"/>
      <c r="B129" s="51" t="s">
        <v>1054</v>
      </c>
      <c r="C129" s="615" t="s">
        <v>1625</v>
      </c>
      <c r="D129" s="615"/>
      <c r="E129" s="615"/>
      <c r="F129" s="616"/>
      <c r="G129" s="616"/>
      <c r="H129" s="589"/>
      <c r="I129" s="64"/>
      <c r="J129" s="35"/>
      <c r="K129" s="35"/>
      <c r="L129" s="35"/>
      <c r="M129" s="27"/>
      <c r="N129" s="27"/>
    </row>
    <row r="130" spans="1:14" ht="15">
      <c r="A130" s="621" t="s">
        <v>1737</v>
      </c>
      <c r="B130" s="621" t="s">
        <v>28</v>
      </c>
      <c r="C130" s="625" t="s">
        <v>159</v>
      </c>
      <c r="D130" s="589"/>
      <c r="E130" s="589"/>
      <c r="F130" s="589"/>
      <c r="G130" s="589"/>
      <c r="H130" s="589"/>
      <c r="K130" s="637"/>
      <c r="L130" s="637"/>
      <c r="M130" s="637"/>
      <c r="N130" s="637"/>
    </row>
    <row r="131" spans="1:14" ht="15">
      <c r="A131" s="621" t="s">
        <v>1738</v>
      </c>
      <c r="B131" s="621" t="s">
        <v>29</v>
      </c>
      <c r="C131" s="625" t="s">
        <v>159</v>
      </c>
      <c r="D131" s="589"/>
      <c r="E131" s="589"/>
      <c r="F131" s="589"/>
      <c r="G131" s="589"/>
      <c r="H131" s="589"/>
      <c r="K131" s="637"/>
      <c r="L131" s="637"/>
      <c r="M131" s="637"/>
      <c r="N131" s="637"/>
    </row>
    <row r="132" spans="1:14" ht="15">
      <c r="A132" s="621" t="s">
        <v>1739</v>
      </c>
      <c r="B132" s="621" t="s">
        <v>2</v>
      </c>
      <c r="C132" s="625" t="s">
        <v>159</v>
      </c>
      <c r="D132" s="589"/>
      <c r="E132" s="589"/>
      <c r="F132" s="589"/>
      <c r="G132" s="589"/>
      <c r="H132" s="589"/>
      <c r="K132" s="637"/>
      <c r="L132" s="637"/>
      <c r="M132" s="637"/>
      <c r="N132" s="637"/>
    </row>
    <row r="133" spans="1:14" ht="15" outlineLevel="1">
      <c r="A133" s="621" t="s">
        <v>1740</v>
      </c>
      <c r="C133" s="635"/>
      <c r="D133" s="589"/>
      <c r="E133" s="589"/>
      <c r="F133" s="589"/>
      <c r="G133" s="589"/>
      <c r="H133" s="589"/>
      <c r="K133" s="637"/>
      <c r="L133" s="637"/>
      <c r="M133" s="637"/>
      <c r="N133" s="637"/>
    </row>
    <row r="134" spans="1:14" ht="15" outlineLevel="1">
      <c r="A134" s="621" t="s">
        <v>1741</v>
      </c>
      <c r="C134" s="635"/>
      <c r="D134" s="589"/>
      <c r="E134" s="589"/>
      <c r="F134" s="589"/>
      <c r="G134" s="589"/>
      <c r="H134" s="589"/>
      <c r="K134" s="637"/>
      <c r="L134" s="637"/>
      <c r="M134" s="637"/>
      <c r="N134" s="637"/>
    </row>
    <row r="135" spans="1:14" ht="15" outlineLevel="1">
      <c r="A135" s="621" t="s">
        <v>1742</v>
      </c>
      <c r="C135" s="635"/>
      <c r="D135" s="589"/>
      <c r="E135" s="589"/>
      <c r="F135" s="589"/>
      <c r="G135" s="589"/>
      <c r="H135" s="589"/>
      <c r="K135" s="637"/>
      <c r="L135" s="637"/>
      <c r="M135" s="637"/>
      <c r="N135" s="637"/>
    </row>
    <row r="136" spans="1:14" ht="15" outlineLevel="1">
      <c r="A136" s="621" t="s">
        <v>1743</v>
      </c>
      <c r="C136" s="635"/>
      <c r="D136" s="589"/>
      <c r="E136" s="589"/>
      <c r="F136" s="589"/>
      <c r="G136" s="589"/>
      <c r="H136" s="589"/>
      <c r="K136" s="637"/>
      <c r="L136" s="637"/>
      <c r="M136" s="637"/>
      <c r="N136" s="637"/>
    </row>
    <row r="137" spans="1:14" ht="15">
      <c r="A137" s="615"/>
      <c r="B137" s="51" t="s">
        <v>1055</v>
      </c>
      <c r="C137" s="615" t="s">
        <v>1625</v>
      </c>
      <c r="D137" s="615"/>
      <c r="E137" s="615"/>
      <c r="F137" s="616"/>
      <c r="G137" s="616"/>
      <c r="H137" s="589"/>
      <c r="I137" s="64"/>
      <c r="J137" s="35"/>
      <c r="K137" s="35"/>
      <c r="L137" s="35"/>
      <c r="M137" s="27"/>
      <c r="N137" s="27"/>
    </row>
    <row r="138" spans="1:14" ht="15">
      <c r="A138" s="621" t="s">
        <v>1744</v>
      </c>
      <c r="B138" s="621" t="s">
        <v>31</v>
      </c>
      <c r="C138" s="625" t="s">
        <v>159</v>
      </c>
      <c r="D138" s="634"/>
      <c r="E138" s="634"/>
      <c r="F138" s="48"/>
      <c r="G138" s="444"/>
      <c r="H138" s="589"/>
      <c r="K138" s="634"/>
      <c r="L138" s="634"/>
      <c r="M138" s="48"/>
      <c r="N138" s="444"/>
    </row>
    <row r="139" spans="1:14" ht="15">
      <c r="A139" s="621" t="s">
        <v>1745</v>
      </c>
      <c r="B139" s="621" t="s">
        <v>13</v>
      </c>
      <c r="C139" s="625" t="s">
        <v>159</v>
      </c>
      <c r="D139" s="634"/>
      <c r="E139" s="634"/>
      <c r="F139" s="48"/>
      <c r="G139" s="444"/>
      <c r="H139" s="589"/>
      <c r="K139" s="634"/>
      <c r="L139" s="634"/>
      <c r="M139" s="48"/>
      <c r="N139" s="444"/>
    </row>
    <row r="140" spans="1:14" ht="15">
      <c r="A140" s="621" t="s">
        <v>1746</v>
      </c>
      <c r="B140" s="621" t="s">
        <v>2</v>
      </c>
      <c r="C140" s="625" t="s">
        <v>159</v>
      </c>
      <c r="D140" s="634"/>
      <c r="E140" s="634"/>
      <c r="F140" s="48"/>
      <c r="G140" s="444"/>
      <c r="H140" s="589"/>
      <c r="K140" s="634"/>
      <c r="L140" s="634"/>
      <c r="M140" s="48"/>
      <c r="N140" s="444"/>
    </row>
    <row r="141" spans="1:14" ht="15" outlineLevel="1">
      <c r="A141" s="621" t="s">
        <v>1747</v>
      </c>
      <c r="C141" s="635"/>
      <c r="D141" s="634"/>
      <c r="E141" s="634"/>
      <c r="F141" s="48"/>
      <c r="G141" s="444"/>
      <c r="H141" s="589"/>
      <c r="K141" s="634"/>
      <c r="L141" s="634"/>
      <c r="M141" s="48"/>
      <c r="N141" s="444"/>
    </row>
    <row r="142" spans="1:14" ht="15" outlineLevel="1">
      <c r="A142" s="621" t="s">
        <v>1748</v>
      </c>
      <c r="C142" s="635"/>
      <c r="D142" s="634"/>
      <c r="E142" s="634"/>
      <c r="F142" s="48"/>
      <c r="G142" s="444"/>
      <c r="H142" s="589"/>
      <c r="K142" s="634"/>
      <c r="L142" s="634"/>
      <c r="M142" s="48"/>
      <c r="N142" s="444"/>
    </row>
    <row r="143" spans="1:14" ht="15" outlineLevel="1">
      <c r="A143" s="621" t="s">
        <v>1749</v>
      </c>
      <c r="C143" s="635"/>
      <c r="D143" s="634"/>
      <c r="E143" s="634"/>
      <c r="F143" s="48"/>
      <c r="G143" s="444"/>
      <c r="H143" s="589"/>
      <c r="K143" s="634"/>
      <c r="L143" s="634"/>
      <c r="M143" s="48"/>
      <c r="N143" s="444"/>
    </row>
    <row r="144" spans="1:14" ht="15" outlineLevel="1">
      <c r="A144" s="621" t="s">
        <v>1750</v>
      </c>
      <c r="C144" s="635"/>
      <c r="D144" s="634"/>
      <c r="E144" s="634"/>
      <c r="F144" s="48"/>
      <c r="G144" s="444"/>
      <c r="H144" s="589"/>
      <c r="K144" s="634"/>
      <c r="L144" s="634"/>
      <c r="M144" s="48"/>
      <c r="N144" s="444"/>
    </row>
    <row r="145" spans="1:14" ht="15" outlineLevel="1">
      <c r="A145" s="621" t="s">
        <v>1751</v>
      </c>
      <c r="C145" s="635"/>
      <c r="D145" s="634"/>
      <c r="E145" s="634"/>
      <c r="F145" s="48"/>
      <c r="G145" s="444"/>
      <c r="H145" s="589"/>
      <c r="K145" s="634"/>
      <c r="L145" s="634"/>
      <c r="M145" s="48"/>
      <c r="N145" s="444"/>
    </row>
    <row r="146" spans="1:14" ht="15" outlineLevel="1">
      <c r="A146" s="621" t="s">
        <v>1752</v>
      </c>
      <c r="C146" s="635"/>
      <c r="D146" s="634"/>
      <c r="E146" s="634"/>
      <c r="F146" s="48"/>
      <c r="G146" s="444"/>
      <c r="H146" s="589"/>
      <c r="K146" s="634"/>
      <c r="L146" s="634"/>
      <c r="M146" s="48"/>
      <c r="N146" s="444"/>
    </row>
    <row r="147" spans="1:14" ht="15">
      <c r="A147" s="615"/>
      <c r="B147" s="51" t="s">
        <v>1753</v>
      </c>
      <c r="C147" s="615" t="s">
        <v>68</v>
      </c>
      <c r="D147" s="615"/>
      <c r="E147" s="615"/>
      <c r="F147" s="615" t="s">
        <v>1625</v>
      </c>
      <c r="G147" s="616"/>
      <c r="H147" s="589"/>
      <c r="I147" s="64"/>
      <c r="J147" s="35"/>
      <c r="K147" s="35"/>
      <c r="L147" s="35"/>
      <c r="M147" s="35"/>
      <c r="N147" s="27"/>
    </row>
    <row r="148" spans="1:14" ht="15">
      <c r="A148" s="621" t="s">
        <v>1754</v>
      </c>
      <c r="B148" s="622" t="s">
        <v>1755</v>
      </c>
      <c r="C148" s="625" t="s">
        <v>159</v>
      </c>
      <c r="D148" s="634"/>
      <c r="E148" s="634"/>
      <c r="F148" s="39" t="str">
        <f>IF($C$152=0,"",IF(C148="[for completion]","",C148/$C$152))</f>
        <v/>
      </c>
      <c r="G148" s="444"/>
      <c r="H148" s="589"/>
      <c r="I148" s="622"/>
      <c r="K148" s="634"/>
      <c r="L148" s="634"/>
      <c r="M148" s="39"/>
      <c r="N148" s="444"/>
    </row>
    <row r="149" spans="1:14" ht="15">
      <c r="A149" s="621" t="s">
        <v>1756</v>
      </c>
      <c r="B149" s="622" t="s">
        <v>1757</v>
      </c>
      <c r="C149" s="625" t="s">
        <v>159</v>
      </c>
      <c r="D149" s="634"/>
      <c r="E149" s="634"/>
      <c r="F149" s="39" t="str">
        <f>IF($C$152=0,"",IF(C149="[for completion]","",C149/$C$152))</f>
        <v/>
      </c>
      <c r="G149" s="444"/>
      <c r="H149" s="589"/>
      <c r="I149" s="622"/>
      <c r="K149" s="634"/>
      <c r="L149" s="634"/>
      <c r="M149" s="39"/>
      <c r="N149" s="444"/>
    </row>
    <row r="150" spans="1:14" ht="15">
      <c r="A150" s="621" t="s">
        <v>1758</v>
      </c>
      <c r="B150" s="622" t="s">
        <v>1759</v>
      </c>
      <c r="C150" s="625" t="s">
        <v>159</v>
      </c>
      <c r="D150" s="634"/>
      <c r="E150" s="634"/>
      <c r="F150" s="39" t="str">
        <f>IF($C$152=0,"",IF(C150="[for completion]","",C150/$C$152))</f>
        <v/>
      </c>
      <c r="G150" s="444"/>
      <c r="H150" s="589"/>
      <c r="I150" s="622"/>
      <c r="K150" s="634"/>
      <c r="L150" s="634"/>
      <c r="M150" s="39"/>
      <c r="N150" s="444"/>
    </row>
    <row r="151" spans="1:14" ht="15" customHeight="1">
      <c r="A151" s="621" t="s">
        <v>1760</v>
      </c>
      <c r="B151" s="622" t="s">
        <v>1761</v>
      </c>
      <c r="C151" s="625" t="s">
        <v>159</v>
      </c>
      <c r="D151" s="634"/>
      <c r="E151" s="634"/>
      <c r="F151" s="39" t="str">
        <f>IF($C$152=0,"",IF(C151="[for completion]","",C151/$C$152))</f>
        <v/>
      </c>
      <c r="G151" s="444"/>
      <c r="H151" s="589"/>
      <c r="I151" s="622"/>
      <c r="K151" s="634"/>
      <c r="L151" s="634"/>
      <c r="M151" s="39"/>
      <c r="N151" s="444"/>
    </row>
    <row r="152" spans="1:14" ht="15" customHeight="1">
      <c r="A152" s="621" t="s">
        <v>1762</v>
      </c>
      <c r="B152" s="47" t="s">
        <v>1</v>
      </c>
      <c r="C152" s="764">
        <f>SUM(C148:C151)</f>
        <v>0</v>
      </c>
      <c r="D152" s="634"/>
      <c r="E152" s="634"/>
      <c r="F152" s="48">
        <f>SUM(F148:F151)</f>
        <v>0</v>
      </c>
      <c r="G152" s="444"/>
      <c r="H152" s="589"/>
      <c r="I152" s="622"/>
      <c r="K152" s="634"/>
      <c r="L152" s="634"/>
      <c r="M152" s="39"/>
      <c r="N152" s="444"/>
    </row>
    <row r="153" spans="1:14" ht="15" customHeight="1" outlineLevel="1">
      <c r="A153" s="621" t="s">
        <v>1763</v>
      </c>
      <c r="B153" s="617"/>
      <c r="D153" s="634"/>
      <c r="E153" s="634"/>
      <c r="F153" s="39" t="str">
        <f>IF($C$152=0,"",IF(C153="[for completion]","",C153/$C$152))</f>
        <v/>
      </c>
      <c r="G153" s="444"/>
      <c r="H153" s="589"/>
      <c r="I153" s="622"/>
      <c r="K153" s="634"/>
      <c r="L153" s="634"/>
      <c r="M153" s="39"/>
      <c r="N153" s="444"/>
    </row>
    <row r="154" spans="1:14" ht="15" customHeight="1" outlineLevel="1">
      <c r="A154" s="621" t="s">
        <v>1764</v>
      </c>
      <c r="B154" s="617"/>
      <c r="D154" s="634"/>
      <c r="E154" s="634"/>
      <c r="F154" s="39" t="str">
        <f aca="true" t="shared" si="2" ref="F154:F159">IF($C$152=0,"",IF(C154="[for completion]","",C154/$C$152))</f>
        <v/>
      </c>
      <c r="G154" s="444"/>
      <c r="H154" s="589"/>
      <c r="I154" s="622"/>
      <c r="K154" s="634"/>
      <c r="L154" s="634"/>
      <c r="M154" s="39"/>
      <c r="N154" s="444"/>
    </row>
    <row r="155" spans="1:14" ht="15" customHeight="1" outlineLevel="1">
      <c r="A155" s="621" t="s">
        <v>1765</v>
      </c>
      <c r="B155" s="617"/>
      <c r="D155" s="634"/>
      <c r="E155" s="634"/>
      <c r="F155" s="39" t="str">
        <f t="shared" si="2"/>
        <v/>
      </c>
      <c r="G155" s="444"/>
      <c r="H155" s="589"/>
      <c r="I155" s="622"/>
      <c r="K155" s="634"/>
      <c r="L155" s="634"/>
      <c r="M155" s="39"/>
      <c r="N155" s="444"/>
    </row>
    <row r="156" spans="1:14" ht="15" customHeight="1" outlineLevel="1">
      <c r="A156" s="621" t="s">
        <v>1766</v>
      </c>
      <c r="B156" s="617"/>
      <c r="D156" s="634"/>
      <c r="E156" s="634"/>
      <c r="F156" s="39" t="str">
        <f t="shared" si="2"/>
        <v/>
      </c>
      <c r="G156" s="444"/>
      <c r="H156" s="589"/>
      <c r="I156" s="622"/>
      <c r="K156" s="634"/>
      <c r="L156" s="634"/>
      <c r="M156" s="39"/>
      <c r="N156" s="444"/>
    </row>
    <row r="157" spans="1:14" ht="15" customHeight="1" outlineLevel="1">
      <c r="A157" s="621" t="s">
        <v>1767</v>
      </c>
      <c r="B157" s="617"/>
      <c r="D157" s="634"/>
      <c r="E157" s="634"/>
      <c r="F157" s="39" t="str">
        <f t="shared" si="2"/>
        <v/>
      </c>
      <c r="G157" s="444"/>
      <c r="H157" s="589"/>
      <c r="I157" s="622"/>
      <c r="K157" s="634"/>
      <c r="L157" s="634"/>
      <c r="M157" s="39"/>
      <c r="N157" s="444"/>
    </row>
    <row r="158" spans="1:14" ht="15" customHeight="1" outlineLevel="1">
      <c r="A158" s="621" t="s">
        <v>1768</v>
      </c>
      <c r="B158" s="617"/>
      <c r="D158" s="634"/>
      <c r="E158" s="634"/>
      <c r="F158" s="39" t="str">
        <f t="shared" si="2"/>
        <v/>
      </c>
      <c r="G158" s="444"/>
      <c r="H158" s="589"/>
      <c r="I158" s="622"/>
      <c r="K158" s="634"/>
      <c r="L158" s="634"/>
      <c r="M158" s="39"/>
      <c r="N158" s="444"/>
    </row>
    <row r="159" spans="1:14" ht="15" customHeight="1" outlineLevel="1">
      <c r="A159" s="621" t="s">
        <v>1769</v>
      </c>
      <c r="B159" s="617"/>
      <c r="D159" s="634"/>
      <c r="E159" s="634"/>
      <c r="F159" s="39" t="str">
        <f t="shared" si="2"/>
        <v/>
      </c>
      <c r="G159" s="444"/>
      <c r="H159" s="589"/>
      <c r="I159" s="622"/>
      <c r="K159" s="634"/>
      <c r="L159" s="634"/>
      <c r="M159" s="39"/>
      <c r="N159" s="444"/>
    </row>
    <row r="160" spans="1:14" ht="15" customHeight="1" outlineLevel="1">
      <c r="A160" s="621" t="s">
        <v>1770</v>
      </c>
      <c r="B160" s="617"/>
      <c r="D160" s="634"/>
      <c r="E160" s="634"/>
      <c r="F160" s="39"/>
      <c r="G160" s="444"/>
      <c r="H160" s="589"/>
      <c r="I160" s="622"/>
      <c r="K160" s="634"/>
      <c r="L160" s="634"/>
      <c r="M160" s="39"/>
      <c r="N160" s="444"/>
    </row>
    <row r="161" spans="1:14" ht="15" customHeight="1" outlineLevel="1">
      <c r="A161" s="621" t="s">
        <v>1771</v>
      </c>
      <c r="B161" s="617"/>
      <c r="D161" s="634"/>
      <c r="E161" s="634"/>
      <c r="F161" s="39"/>
      <c r="G161" s="444"/>
      <c r="H161" s="589"/>
      <c r="I161" s="622"/>
      <c r="K161" s="634"/>
      <c r="L161" s="634"/>
      <c r="M161" s="39"/>
      <c r="N161" s="444"/>
    </row>
    <row r="162" spans="1:14" ht="15" customHeight="1" outlineLevel="1">
      <c r="A162" s="621" t="s">
        <v>1772</v>
      </c>
      <c r="B162" s="617"/>
      <c r="D162" s="634"/>
      <c r="E162" s="634"/>
      <c r="F162" s="39"/>
      <c r="G162" s="444"/>
      <c r="H162" s="589"/>
      <c r="I162" s="622"/>
      <c r="K162" s="634"/>
      <c r="L162" s="634"/>
      <c r="M162" s="39"/>
      <c r="N162" s="444"/>
    </row>
    <row r="163" spans="1:14" ht="15" customHeight="1" outlineLevel="1">
      <c r="A163" s="621" t="s">
        <v>1773</v>
      </c>
      <c r="B163" s="617"/>
      <c r="D163" s="634"/>
      <c r="E163" s="634"/>
      <c r="F163" s="39"/>
      <c r="G163" s="444"/>
      <c r="H163" s="589"/>
      <c r="I163" s="622"/>
      <c r="K163" s="634"/>
      <c r="L163" s="634"/>
      <c r="M163" s="39"/>
      <c r="N163" s="444"/>
    </row>
    <row r="164" spans="1:14" ht="15" customHeight="1" outlineLevel="1">
      <c r="A164" s="621" t="s">
        <v>1774</v>
      </c>
      <c r="B164" s="622"/>
      <c r="D164" s="634"/>
      <c r="E164" s="634"/>
      <c r="F164" s="39"/>
      <c r="G164" s="444"/>
      <c r="H164" s="589"/>
      <c r="I164" s="622"/>
      <c r="K164" s="634"/>
      <c r="L164" s="634"/>
      <c r="M164" s="39"/>
      <c r="N164" s="444"/>
    </row>
    <row r="165" spans="1:14" ht="15" outlineLevel="1">
      <c r="A165" s="621" t="s">
        <v>1775</v>
      </c>
      <c r="B165" s="776"/>
      <c r="C165" s="776"/>
      <c r="D165" s="776"/>
      <c r="E165" s="776"/>
      <c r="F165" s="39"/>
      <c r="G165" s="444"/>
      <c r="H165" s="589"/>
      <c r="I165" s="47"/>
      <c r="J165" s="622"/>
      <c r="K165" s="634"/>
      <c r="L165" s="634"/>
      <c r="M165" s="48"/>
      <c r="N165" s="444"/>
    </row>
    <row r="166" spans="1:14" ht="15" customHeight="1">
      <c r="A166" s="615"/>
      <c r="B166" s="51" t="s">
        <v>1776</v>
      </c>
      <c r="C166" s="615"/>
      <c r="D166" s="615"/>
      <c r="E166" s="615"/>
      <c r="F166" s="616"/>
      <c r="G166" s="616"/>
      <c r="H166" s="589"/>
      <c r="I166" s="64"/>
      <c r="J166" s="35"/>
      <c r="K166" s="35"/>
      <c r="L166" s="35"/>
      <c r="M166" s="27"/>
      <c r="N166" s="27"/>
    </row>
    <row r="167" spans="1:14" ht="15">
      <c r="A167" s="621" t="s">
        <v>1777</v>
      </c>
      <c r="B167" s="621" t="s">
        <v>73</v>
      </c>
      <c r="C167" s="625" t="s">
        <v>159</v>
      </c>
      <c r="D167" s="589"/>
      <c r="E167" s="44"/>
      <c r="F167" s="44"/>
      <c r="G167" s="589"/>
      <c r="H167" s="589"/>
      <c r="K167" s="637"/>
      <c r="L167" s="44"/>
      <c r="M167" s="44"/>
      <c r="N167" s="637"/>
    </row>
    <row r="168" spans="1:14" ht="15" outlineLevel="1">
      <c r="A168" s="621" t="s">
        <v>1778</v>
      </c>
      <c r="D168" s="589"/>
      <c r="E168" s="44"/>
      <c r="F168" s="44"/>
      <c r="G168" s="589"/>
      <c r="H168" s="589"/>
      <c r="K168" s="637"/>
      <c r="L168" s="44"/>
      <c r="M168" s="44"/>
      <c r="N168" s="637"/>
    </row>
    <row r="169" spans="1:14" ht="15" outlineLevel="1">
      <c r="A169" s="621" t="s">
        <v>1779</v>
      </c>
      <c r="D169" s="589"/>
      <c r="E169" s="44"/>
      <c r="F169" s="44"/>
      <c r="G169" s="589"/>
      <c r="H169" s="589"/>
      <c r="K169" s="637"/>
      <c r="L169" s="44"/>
      <c r="M169" s="44"/>
      <c r="N169" s="637"/>
    </row>
    <row r="170" spans="1:14" ht="15" outlineLevel="1">
      <c r="A170" s="621" t="s">
        <v>1780</v>
      </c>
      <c r="D170" s="589"/>
      <c r="E170" s="44"/>
      <c r="F170" s="44"/>
      <c r="G170" s="589"/>
      <c r="H170" s="589"/>
      <c r="K170" s="637"/>
      <c r="L170" s="44"/>
      <c r="M170" s="44"/>
      <c r="N170" s="637"/>
    </row>
    <row r="171" spans="1:14" ht="15" outlineLevel="1">
      <c r="A171" s="621" t="s">
        <v>1781</v>
      </c>
      <c r="D171" s="589"/>
      <c r="E171" s="44"/>
      <c r="F171" s="44"/>
      <c r="G171" s="589"/>
      <c r="H171" s="589"/>
      <c r="K171" s="637"/>
      <c r="L171" s="44"/>
      <c r="M171" s="44"/>
      <c r="N171" s="637"/>
    </row>
    <row r="172" spans="1:14" ht="15">
      <c r="A172" s="615"/>
      <c r="B172" s="51" t="s">
        <v>1782</v>
      </c>
      <c r="C172" s="615" t="s">
        <v>1625</v>
      </c>
      <c r="D172" s="615"/>
      <c r="E172" s="615"/>
      <c r="F172" s="616"/>
      <c r="G172" s="616"/>
      <c r="H172" s="589"/>
      <c r="I172" s="64"/>
      <c r="J172" s="35"/>
      <c r="K172" s="35"/>
      <c r="L172" s="35"/>
      <c r="M172" s="27"/>
      <c r="N172" s="27"/>
    </row>
    <row r="173" spans="1:14" ht="15" customHeight="1">
      <c r="A173" s="621" t="s">
        <v>1783</v>
      </c>
      <c r="B173" s="621" t="s">
        <v>1784</v>
      </c>
      <c r="C173" s="625" t="s">
        <v>159</v>
      </c>
      <c r="D173" s="589"/>
      <c r="E173" s="589"/>
      <c r="F173" s="589"/>
      <c r="G173" s="589"/>
      <c r="H173" s="589"/>
      <c r="K173" s="637"/>
      <c r="L173" s="637"/>
      <c r="M173" s="637"/>
      <c r="N173" s="637"/>
    </row>
    <row r="174" spans="1:14" ht="15" outlineLevel="1">
      <c r="A174" s="621" t="s">
        <v>1785</v>
      </c>
      <c r="D174" s="589"/>
      <c r="E174" s="589"/>
      <c r="F174" s="589"/>
      <c r="G174" s="589"/>
      <c r="H174" s="589"/>
      <c r="K174" s="637"/>
      <c r="L174" s="637"/>
      <c r="M174" s="637"/>
      <c r="N174" s="637"/>
    </row>
    <row r="175" spans="1:14" ht="15" outlineLevel="1">
      <c r="A175" s="621" t="s">
        <v>1786</v>
      </c>
      <c r="D175" s="589"/>
      <c r="E175" s="589"/>
      <c r="F175" s="589"/>
      <c r="G175" s="589"/>
      <c r="H175" s="589"/>
      <c r="K175" s="637"/>
      <c r="L175" s="637"/>
      <c r="M175" s="637"/>
      <c r="N175" s="637"/>
    </row>
    <row r="176" spans="1:14" ht="15" outlineLevel="1">
      <c r="A176" s="621" t="s">
        <v>1787</v>
      </c>
      <c r="D176" s="589"/>
      <c r="E176" s="589"/>
      <c r="F176" s="589"/>
      <c r="G176" s="589"/>
      <c r="H176" s="589"/>
      <c r="K176" s="637"/>
      <c r="L176" s="637"/>
      <c r="M176" s="637"/>
      <c r="N176" s="637"/>
    </row>
    <row r="177" spans="1:14" ht="15" outlineLevel="1">
      <c r="A177" s="621" t="s">
        <v>1788</v>
      </c>
      <c r="D177" s="589"/>
      <c r="E177" s="589"/>
      <c r="F177" s="589"/>
      <c r="G177" s="589"/>
      <c r="H177" s="589"/>
      <c r="K177" s="637"/>
      <c r="L177" s="637"/>
      <c r="M177" s="637"/>
      <c r="N177" s="637"/>
    </row>
    <row r="178" ht="15" outlineLevel="1">
      <c r="A178" s="621" t="s">
        <v>1789</v>
      </c>
    </row>
    <row r="179" ht="15" outlineLevel="1">
      <c r="A179" s="621" t="s">
        <v>1790</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5" right="0.708661417322835" top="0.748031496062992" bottom="0.748031496062992" header="0.31496062992126" footer="0.31496062992126"/>
  <pageSetup fitToHeight="7" fitToWidth="1" horizontalDpi="600" verticalDpi="600" orientation="landscape" paperSize="9" scale="53"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G211"/>
  <sheetViews>
    <sheetView zoomScale="70" zoomScaleNormal="70" workbookViewId="0" topLeftCell="A1"/>
  </sheetViews>
  <sheetFormatPr defaultColWidth="8.8515625" defaultRowHeight="15" outlineLevelRow="1"/>
  <cols>
    <col min="1" max="1" width="10.7109375" style="621" customWidth="1"/>
    <col min="2" max="2" width="60.7109375" style="621" customWidth="1"/>
    <col min="3" max="4" width="40.7109375" style="621" customWidth="1"/>
    <col min="5" max="5" width="6.7109375" style="621" customWidth="1"/>
    <col min="6" max="6" width="40.7109375" style="621" customWidth="1"/>
    <col min="7" max="7" width="40.7109375" style="44" customWidth="1"/>
    <col min="8" max="16384" width="8.8515625" style="776" customWidth="1"/>
  </cols>
  <sheetData>
    <row r="1" spans="1:6" ht="31.5">
      <c r="A1" s="775" t="s">
        <v>1791</v>
      </c>
      <c r="B1" s="775"/>
      <c r="C1" s="44"/>
      <c r="D1" s="44"/>
      <c r="E1" s="44"/>
      <c r="F1" s="631" t="s">
        <v>2159</v>
      </c>
    </row>
    <row r="2" spans="1:6" ht="15.75" thickBot="1">
      <c r="A2" s="44"/>
      <c r="B2" s="44"/>
      <c r="C2" s="44"/>
      <c r="D2" s="44"/>
      <c r="E2" s="44"/>
      <c r="F2" s="44"/>
    </row>
    <row r="3" spans="1:7" ht="19.5" thickBot="1">
      <c r="A3" s="30"/>
      <c r="B3" s="29" t="s">
        <v>114</v>
      </c>
      <c r="C3" s="533" t="s">
        <v>1469</v>
      </c>
      <c r="D3" s="30"/>
      <c r="E3" s="30"/>
      <c r="F3" s="30"/>
      <c r="G3" s="30"/>
    </row>
    <row r="4" ht="15.75" thickBot="1"/>
    <row r="5" spans="1:6" ht="19.5" thickBot="1">
      <c r="A5" s="52"/>
      <c r="B5" s="638" t="s">
        <v>1792</v>
      </c>
      <c r="C5" s="52"/>
      <c r="E5" s="3"/>
      <c r="F5" s="3"/>
    </row>
    <row r="6" ht="15.75" thickBot="1">
      <c r="B6" s="639" t="s">
        <v>1793</v>
      </c>
    </row>
    <row r="7" ht="15">
      <c r="B7" s="53"/>
    </row>
    <row r="8" spans="1:7" ht="37.5">
      <c r="A8" s="17" t="s">
        <v>184</v>
      </c>
      <c r="B8" s="17" t="s">
        <v>1793</v>
      </c>
      <c r="C8" s="14"/>
      <c r="D8" s="14"/>
      <c r="E8" s="14"/>
      <c r="F8" s="14"/>
      <c r="G8" s="15"/>
    </row>
    <row r="9" spans="1:7" ht="15" customHeight="1">
      <c r="A9" s="615"/>
      <c r="B9" s="51" t="s">
        <v>1613</v>
      </c>
      <c r="C9" s="615" t="s">
        <v>1794</v>
      </c>
      <c r="D9" s="615"/>
      <c r="E9" s="614"/>
      <c r="F9" s="615"/>
      <c r="G9" s="616"/>
    </row>
    <row r="10" spans="1:3" ht="15">
      <c r="A10" s="621" t="s">
        <v>1795</v>
      </c>
      <c r="B10" s="621" t="s">
        <v>1796</v>
      </c>
      <c r="C10" s="625" t="s">
        <v>159</v>
      </c>
    </row>
    <row r="11" spans="1:2" ht="15" outlineLevel="1">
      <c r="A11" s="621" t="s">
        <v>1797</v>
      </c>
      <c r="B11" s="41"/>
    </row>
    <row r="12" spans="1:2" ht="15" outlineLevel="1">
      <c r="A12" s="621" t="s">
        <v>1798</v>
      </c>
      <c r="B12" s="41"/>
    </row>
    <row r="13" spans="1:2" ht="15" outlineLevel="1">
      <c r="A13" s="621" t="s">
        <v>1799</v>
      </c>
      <c r="B13" s="41"/>
    </row>
    <row r="14" spans="1:2" ht="15" outlineLevel="1">
      <c r="A14" s="621" t="s">
        <v>1800</v>
      </c>
      <c r="B14" s="41"/>
    </row>
    <row r="15" spans="1:2" ht="15" outlineLevel="1">
      <c r="A15" s="621" t="s">
        <v>1801</v>
      </c>
      <c r="B15" s="41"/>
    </row>
    <row r="16" spans="1:2" ht="15" outlineLevel="1">
      <c r="A16" s="621" t="s">
        <v>1802</v>
      </c>
      <c r="B16" s="41"/>
    </row>
    <row r="17" spans="1:7" ht="15" customHeight="1">
      <c r="A17" s="615"/>
      <c r="B17" s="51" t="s">
        <v>1803</v>
      </c>
      <c r="C17" s="615" t="s">
        <v>1804</v>
      </c>
      <c r="D17" s="615"/>
      <c r="E17" s="614"/>
      <c r="F17" s="616"/>
      <c r="G17" s="616"/>
    </row>
    <row r="18" spans="1:3" ht="15">
      <c r="A18" s="621" t="s">
        <v>1805</v>
      </c>
      <c r="B18" s="621" t="s">
        <v>171</v>
      </c>
      <c r="C18" s="625" t="s">
        <v>159</v>
      </c>
    </row>
    <row r="19" spans="1:3" ht="15" outlineLevel="1">
      <c r="A19" s="621" t="s">
        <v>1806</v>
      </c>
      <c r="C19" s="635"/>
    </row>
    <row r="20" spans="1:3" ht="15" outlineLevel="1">
      <c r="A20" s="621" t="s">
        <v>1807</v>
      </c>
      <c r="C20" s="635"/>
    </row>
    <row r="21" spans="1:3" ht="15" outlineLevel="1">
      <c r="A21" s="621" t="s">
        <v>1808</v>
      </c>
      <c r="C21" s="635"/>
    </row>
    <row r="22" spans="1:3" ht="15" outlineLevel="1">
      <c r="A22" s="621" t="s">
        <v>1809</v>
      </c>
      <c r="C22" s="635"/>
    </row>
    <row r="23" spans="1:3" ht="15" outlineLevel="1">
      <c r="A23" s="621" t="s">
        <v>1810</v>
      </c>
      <c r="C23" s="635"/>
    </row>
    <row r="24" spans="1:3" ht="15" outlineLevel="1">
      <c r="A24" s="621" t="s">
        <v>1811</v>
      </c>
      <c r="C24" s="635"/>
    </row>
    <row r="25" spans="1:7" ht="15" customHeight="1">
      <c r="A25" s="615"/>
      <c r="B25" s="51" t="s">
        <v>1812</v>
      </c>
      <c r="C25" s="615" t="s">
        <v>1804</v>
      </c>
      <c r="D25" s="615"/>
      <c r="E25" s="614"/>
      <c r="F25" s="616"/>
      <c r="G25" s="616"/>
    </row>
    <row r="26" spans="1:7" ht="15">
      <c r="A26" s="621" t="s">
        <v>1813</v>
      </c>
      <c r="B26" s="55" t="s">
        <v>76</v>
      </c>
      <c r="C26" s="635">
        <f>SUM(C27:C54)</f>
        <v>0</v>
      </c>
      <c r="D26" s="55"/>
      <c r="F26" s="55"/>
      <c r="G26" s="621"/>
    </row>
    <row r="27" spans="1:7" ht="15">
      <c r="A27" s="621" t="s">
        <v>1814</v>
      </c>
      <c r="B27" s="621" t="s">
        <v>89</v>
      </c>
      <c r="C27" s="625" t="s">
        <v>159</v>
      </c>
      <c r="D27" s="55"/>
      <c r="F27" s="55"/>
      <c r="G27" s="621"/>
    </row>
    <row r="28" spans="1:7" ht="15">
      <c r="A28" s="621" t="s">
        <v>1815</v>
      </c>
      <c r="B28" s="621" t="s">
        <v>77</v>
      </c>
      <c r="C28" s="625" t="s">
        <v>159</v>
      </c>
      <c r="D28" s="55"/>
      <c r="F28" s="55"/>
      <c r="G28" s="621"/>
    </row>
    <row r="29" spans="1:7" ht="15">
      <c r="A29" s="621" t="s">
        <v>1816</v>
      </c>
      <c r="B29" s="621" t="s">
        <v>78</v>
      </c>
      <c r="C29" s="625" t="s">
        <v>159</v>
      </c>
      <c r="D29" s="55"/>
      <c r="F29" s="55"/>
      <c r="G29" s="621"/>
    </row>
    <row r="30" spans="1:7" ht="15">
      <c r="A30" s="621" t="s">
        <v>1817</v>
      </c>
      <c r="B30" s="621" t="s">
        <v>221</v>
      </c>
      <c r="C30" s="625" t="s">
        <v>159</v>
      </c>
      <c r="D30" s="55"/>
      <c r="F30" s="55"/>
      <c r="G30" s="621"/>
    </row>
    <row r="31" spans="1:7" ht="15">
      <c r="A31" s="621" t="s">
        <v>1818</v>
      </c>
      <c r="B31" s="621" t="s">
        <v>99</v>
      </c>
      <c r="C31" s="625" t="s">
        <v>159</v>
      </c>
      <c r="D31" s="55"/>
      <c r="F31" s="55"/>
      <c r="G31" s="621"/>
    </row>
    <row r="32" spans="1:7" ht="15">
      <c r="A32" s="621" t="s">
        <v>1819</v>
      </c>
      <c r="B32" s="621" t="s">
        <v>96</v>
      </c>
      <c r="C32" s="625" t="s">
        <v>159</v>
      </c>
      <c r="D32" s="55"/>
      <c r="F32" s="55"/>
      <c r="G32" s="621"/>
    </row>
    <row r="33" spans="1:7" ht="15">
      <c r="A33" s="621" t="s">
        <v>1820</v>
      </c>
      <c r="B33" s="621" t="s">
        <v>79</v>
      </c>
      <c r="C33" s="625" t="s">
        <v>159</v>
      </c>
      <c r="D33" s="55"/>
      <c r="F33" s="55"/>
      <c r="G33" s="621"/>
    </row>
    <row r="34" spans="1:7" ht="15">
      <c r="A34" s="621" t="s">
        <v>1821</v>
      </c>
      <c r="B34" s="621" t="s">
        <v>80</v>
      </c>
      <c r="C34" s="625" t="s">
        <v>159</v>
      </c>
      <c r="D34" s="55"/>
      <c r="F34" s="55"/>
      <c r="G34" s="621"/>
    </row>
    <row r="35" spans="1:7" ht="15">
      <c r="A35" s="621" t="s">
        <v>1822</v>
      </c>
      <c r="B35" s="621" t="s">
        <v>81</v>
      </c>
      <c r="C35" s="625" t="s">
        <v>159</v>
      </c>
      <c r="D35" s="55"/>
      <c r="F35" s="55"/>
      <c r="G35" s="621"/>
    </row>
    <row r="36" spans="1:7" ht="15">
      <c r="A36" s="621" t="s">
        <v>1823</v>
      </c>
      <c r="B36" s="621" t="s">
        <v>0</v>
      </c>
      <c r="C36" s="625" t="s">
        <v>159</v>
      </c>
      <c r="D36" s="55"/>
      <c r="F36" s="55"/>
      <c r="G36" s="621"/>
    </row>
    <row r="37" spans="1:7" ht="15">
      <c r="A37" s="621" t="s">
        <v>1824</v>
      </c>
      <c r="B37" s="621" t="s">
        <v>14</v>
      </c>
      <c r="C37" s="625" t="s">
        <v>159</v>
      </c>
      <c r="D37" s="55"/>
      <c r="F37" s="55"/>
      <c r="G37" s="621"/>
    </row>
    <row r="38" spans="1:7" ht="15">
      <c r="A38" s="621" t="s">
        <v>1825</v>
      </c>
      <c r="B38" s="621" t="s">
        <v>82</v>
      </c>
      <c r="C38" s="625" t="s">
        <v>159</v>
      </c>
      <c r="D38" s="55"/>
      <c r="F38" s="55"/>
      <c r="G38" s="621"/>
    </row>
    <row r="39" spans="1:7" ht="15">
      <c r="A39" s="621" t="s">
        <v>1826</v>
      </c>
      <c r="B39" s="621" t="s">
        <v>224</v>
      </c>
      <c r="C39" s="625" t="s">
        <v>159</v>
      </c>
      <c r="D39" s="55"/>
      <c r="F39" s="55"/>
      <c r="G39" s="621"/>
    </row>
    <row r="40" spans="1:7" ht="15">
      <c r="A40" s="621" t="s">
        <v>1827</v>
      </c>
      <c r="B40" s="621" t="s">
        <v>97</v>
      </c>
      <c r="C40" s="625" t="s">
        <v>159</v>
      </c>
      <c r="D40" s="55"/>
      <c r="F40" s="55"/>
      <c r="G40" s="621"/>
    </row>
    <row r="41" spans="1:7" ht="15">
      <c r="A41" s="621" t="s">
        <v>1828</v>
      </c>
      <c r="B41" s="621" t="s">
        <v>83</v>
      </c>
      <c r="C41" s="625" t="s">
        <v>159</v>
      </c>
      <c r="D41" s="55"/>
      <c r="F41" s="55"/>
      <c r="G41" s="621"/>
    </row>
    <row r="42" spans="1:7" ht="15">
      <c r="A42" s="621" t="s">
        <v>1829</v>
      </c>
      <c r="B42" s="621" t="s">
        <v>84</v>
      </c>
      <c r="C42" s="625" t="s">
        <v>159</v>
      </c>
      <c r="D42" s="55"/>
      <c r="F42" s="55"/>
      <c r="G42" s="621"/>
    </row>
    <row r="43" spans="1:7" ht="15">
      <c r="A43" s="621" t="s">
        <v>1830</v>
      </c>
      <c r="B43" s="621" t="s">
        <v>85</v>
      </c>
      <c r="C43" s="625" t="s">
        <v>159</v>
      </c>
      <c r="D43" s="55"/>
      <c r="F43" s="55"/>
      <c r="G43" s="621"/>
    </row>
    <row r="44" spans="1:7" ht="15">
      <c r="A44" s="621" t="s">
        <v>1831</v>
      </c>
      <c r="B44" s="621" t="s">
        <v>86</v>
      </c>
      <c r="C44" s="625" t="s">
        <v>159</v>
      </c>
      <c r="D44" s="55"/>
      <c r="F44" s="55"/>
      <c r="G44" s="621"/>
    </row>
    <row r="45" spans="1:7" ht="15">
      <c r="A45" s="621" t="s">
        <v>1832</v>
      </c>
      <c r="B45" s="621" t="s">
        <v>87</v>
      </c>
      <c r="C45" s="625" t="s">
        <v>159</v>
      </c>
      <c r="D45" s="55"/>
      <c r="F45" s="55"/>
      <c r="G45" s="621"/>
    </row>
    <row r="46" spans="1:7" ht="15">
      <c r="A46" s="621" t="s">
        <v>1833</v>
      </c>
      <c r="B46" s="621" t="s">
        <v>88</v>
      </c>
      <c r="C46" s="625" t="s">
        <v>159</v>
      </c>
      <c r="D46" s="55"/>
      <c r="F46" s="55"/>
      <c r="G46" s="621"/>
    </row>
    <row r="47" spans="1:7" ht="15">
      <c r="A47" s="621" t="s">
        <v>1834</v>
      </c>
      <c r="B47" s="621" t="s">
        <v>90</v>
      </c>
      <c r="C47" s="625" t="s">
        <v>159</v>
      </c>
      <c r="D47" s="55"/>
      <c r="F47" s="55"/>
      <c r="G47" s="621"/>
    </row>
    <row r="48" spans="1:7" ht="15">
      <c r="A48" s="621" t="s">
        <v>1835</v>
      </c>
      <c r="B48" s="621" t="s">
        <v>91</v>
      </c>
      <c r="C48" s="625" t="s">
        <v>159</v>
      </c>
      <c r="D48" s="55"/>
      <c r="F48" s="55"/>
      <c r="G48" s="621"/>
    </row>
    <row r="49" spans="1:7" ht="15">
      <c r="A49" s="621" t="s">
        <v>1836</v>
      </c>
      <c r="B49" s="621" t="s">
        <v>92</v>
      </c>
      <c r="C49" s="625" t="s">
        <v>159</v>
      </c>
      <c r="D49" s="55"/>
      <c r="F49" s="55"/>
      <c r="G49" s="621"/>
    </row>
    <row r="50" spans="1:7" ht="15">
      <c r="A50" s="621" t="s">
        <v>1837</v>
      </c>
      <c r="B50" s="621" t="s">
        <v>94</v>
      </c>
      <c r="C50" s="625" t="s">
        <v>159</v>
      </c>
      <c r="D50" s="55"/>
      <c r="F50" s="55"/>
      <c r="G50" s="621"/>
    </row>
    <row r="51" spans="1:7" ht="15">
      <c r="A51" s="621" t="s">
        <v>1838</v>
      </c>
      <c r="B51" s="621" t="s">
        <v>95</v>
      </c>
      <c r="C51" s="625" t="s">
        <v>159</v>
      </c>
      <c r="D51" s="55"/>
      <c r="F51" s="55"/>
      <c r="G51" s="621"/>
    </row>
    <row r="52" spans="1:7" ht="15">
      <c r="A52" s="621" t="s">
        <v>1839</v>
      </c>
      <c r="B52" s="621" t="s">
        <v>15</v>
      </c>
      <c r="C52" s="625" t="s">
        <v>159</v>
      </c>
      <c r="D52" s="55"/>
      <c r="F52" s="55"/>
      <c r="G52" s="621"/>
    </row>
    <row r="53" spans="1:7" ht="15">
      <c r="A53" s="621" t="s">
        <v>1840</v>
      </c>
      <c r="B53" s="621" t="s">
        <v>93</v>
      </c>
      <c r="C53" s="625" t="s">
        <v>159</v>
      </c>
      <c r="D53" s="55"/>
      <c r="F53" s="55"/>
      <c r="G53" s="621"/>
    </row>
    <row r="54" spans="1:7" ht="15">
      <c r="A54" s="621" t="s">
        <v>1841</v>
      </c>
      <c r="B54" s="621" t="s">
        <v>98</v>
      </c>
      <c r="C54" s="625" t="s">
        <v>159</v>
      </c>
      <c r="D54" s="55"/>
      <c r="F54" s="55"/>
      <c r="G54" s="621"/>
    </row>
    <row r="55" spans="1:7" ht="15">
      <c r="A55" s="621" t="s">
        <v>1842</v>
      </c>
      <c r="B55" s="55" t="s">
        <v>100</v>
      </c>
      <c r="C55" s="640">
        <f>SUM(C56:C58)</f>
        <v>0</v>
      </c>
      <c r="D55" s="55"/>
      <c r="F55" s="55"/>
      <c r="G55" s="621"/>
    </row>
    <row r="56" spans="1:7" ht="15">
      <c r="A56" s="621" t="s">
        <v>1843</v>
      </c>
      <c r="B56" s="621" t="s">
        <v>101</v>
      </c>
      <c r="C56" s="625" t="s">
        <v>159</v>
      </c>
      <c r="D56" s="55"/>
      <c r="F56" s="55"/>
      <c r="G56" s="621"/>
    </row>
    <row r="57" spans="1:7" ht="15">
      <c r="A57" s="621" t="s">
        <v>1844</v>
      </c>
      <c r="B57" s="621" t="s">
        <v>102</v>
      </c>
      <c r="C57" s="625" t="s">
        <v>159</v>
      </c>
      <c r="D57" s="55"/>
      <c r="F57" s="55"/>
      <c r="G57" s="621"/>
    </row>
    <row r="58" spans="1:7" ht="15">
      <c r="A58" s="621" t="s">
        <v>1845</v>
      </c>
      <c r="B58" s="621" t="s">
        <v>103</v>
      </c>
      <c r="C58" s="625" t="s">
        <v>159</v>
      </c>
      <c r="D58" s="55"/>
      <c r="F58" s="55"/>
      <c r="G58" s="621"/>
    </row>
    <row r="59" spans="1:7" ht="15">
      <c r="A59" s="621" t="s">
        <v>1846</v>
      </c>
      <c r="B59" s="55" t="s">
        <v>2</v>
      </c>
      <c r="C59" s="640">
        <f>SUM(C60:C69)</f>
        <v>0</v>
      </c>
      <c r="D59" s="55"/>
      <c r="F59" s="55"/>
      <c r="G59" s="621"/>
    </row>
    <row r="60" spans="1:7" ht="15">
      <c r="A60" s="621" t="s">
        <v>1847</v>
      </c>
      <c r="B60" s="622" t="s">
        <v>104</v>
      </c>
      <c r="C60" s="625" t="s">
        <v>159</v>
      </c>
      <c r="D60" s="55"/>
      <c r="F60" s="55"/>
      <c r="G60" s="621"/>
    </row>
    <row r="61" spans="1:7" ht="15">
      <c r="A61" s="621" t="s">
        <v>1848</v>
      </c>
      <c r="B61" s="622" t="s">
        <v>105</v>
      </c>
      <c r="C61" s="625" t="s">
        <v>159</v>
      </c>
      <c r="D61" s="55"/>
      <c r="F61" s="55"/>
      <c r="G61" s="621"/>
    </row>
    <row r="62" spans="1:7" ht="15">
      <c r="A62" s="621" t="s">
        <v>1849</v>
      </c>
      <c r="B62" s="622" t="s">
        <v>125</v>
      </c>
      <c r="C62" s="625" t="s">
        <v>159</v>
      </c>
      <c r="D62" s="55"/>
      <c r="F62" s="55"/>
      <c r="G62" s="621"/>
    </row>
    <row r="63" spans="1:7" ht="15">
      <c r="A63" s="621" t="s">
        <v>1850</v>
      </c>
      <c r="B63" s="622" t="s">
        <v>106</v>
      </c>
      <c r="C63" s="625" t="s">
        <v>159</v>
      </c>
      <c r="D63" s="55"/>
      <c r="F63" s="55"/>
      <c r="G63" s="621"/>
    </row>
    <row r="64" spans="1:7" ht="15">
      <c r="A64" s="621" t="s">
        <v>1851</v>
      </c>
      <c r="B64" s="622" t="s">
        <v>107</v>
      </c>
      <c r="C64" s="625" t="s">
        <v>159</v>
      </c>
      <c r="D64" s="55"/>
      <c r="F64" s="55"/>
      <c r="G64" s="621"/>
    </row>
    <row r="65" spans="1:7" ht="15">
      <c r="A65" s="621" t="s">
        <v>1852</v>
      </c>
      <c r="B65" s="622" t="s">
        <v>108</v>
      </c>
      <c r="C65" s="625" t="s">
        <v>159</v>
      </c>
      <c r="D65" s="55"/>
      <c r="F65" s="55"/>
      <c r="G65" s="621"/>
    </row>
    <row r="66" spans="1:7" ht="15">
      <c r="A66" s="621" t="s">
        <v>1853</v>
      </c>
      <c r="B66" s="622" t="s">
        <v>109</v>
      </c>
      <c r="C66" s="625" t="s">
        <v>159</v>
      </c>
      <c r="D66" s="55"/>
      <c r="F66" s="55"/>
      <c r="G66" s="621"/>
    </row>
    <row r="67" spans="1:7" ht="15">
      <c r="A67" s="621" t="s">
        <v>1854</v>
      </c>
      <c r="B67" s="622" t="s">
        <v>112</v>
      </c>
      <c r="C67" s="625" t="s">
        <v>159</v>
      </c>
      <c r="D67" s="55"/>
      <c r="F67" s="55"/>
      <c r="G67" s="621"/>
    </row>
    <row r="68" spans="1:7" ht="15">
      <c r="A68" s="621" t="s">
        <v>1855</v>
      </c>
      <c r="B68" s="622" t="s">
        <v>110</v>
      </c>
      <c r="C68" s="625" t="s">
        <v>159</v>
      </c>
      <c r="D68" s="55"/>
      <c r="F68" s="55"/>
      <c r="G68" s="621"/>
    </row>
    <row r="69" spans="1:7" ht="15">
      <c r="A69" s="621" t="s">
        <v>1856</v>
      </c>
      <c r="B69" s="622" t="s">
        <v>2</v>
      </c>
      <c r="C69" s="625" t="s">
        <v>159</v>
      </c>
      <c r="D69" s="55"/>
      <c r="F69" s="55"/>
      <c r="G69" s="621"/>
    </row>
    <row r="70" spans="1:7" ht="15" outlineLevel="1">
      <c r="A70" s="621" t="s">
        <v>1857</v>
      </c>
      <c r="B70" s="617"/>
      <c r="C70" s="635"/>
      <c r="G70" s="621"/>
    </row>
    <row r="71" spans="1:7" ht="15" outlineLevel="1">
      <c r="A71" s="621" t="s">
        <v>1858</v>
      </c>
      <c r="B71" s="617"/>
      <c r="C71" s="635"/>
      <c r="G71" s="621"/>
    </row>
    <row r="72" spans="1:7" ht="15" outlineLevel="1">
      <c r="A72" s="621" t="s">
        <v>1859</v>
      </c>
      <c r="B72" s="617"/>
      <c r="C72" s="635"/>
      <c r="G72" s="621"/>
    </row>
    <row r="73" spans="1:7" ht="15" outlineLevel="1">
      <c r="A73" s="621" t="s">
        <v>1860</v>
      </c>
      <c r="B73" s="617"/>
      <c r="C73" s="635"/>
      <c r="G73" s="621"/>
    </row>
    <row r="74" spans="1:7" ht="15" outlineLevel="1">
      <c r="A74" s="621" t="s">
        <v>1861</v>
      </c>
      <c r="B74" s="617"/>
      <c r="C74" s="635"/>
      <c r="G74" s="621"/>
    </row>
    <row r="75" spans="1:7" ht="15" outlineLevel="1">
      <c r="A75" s="621" t="s">
        <v>1862</v>
      </c>
      <c r="B75" s="617"/>
      <c r="C75" s="635"/>
      <c r="G75" s="621"/>
    </row>
    <row r="76" spans="1:7" ht="15" outlineLevel="1">
      <c r="A76" s="621" t="s">
        <v>1863</v>
      </c>
      <c r="B76" s="617"/>
      <c r="C76" s="635"/>
      <c r="G76" s="621"/>
    </row>
    <row r="77" spans="1:7" ht="15" outlineLevel="1">
      <c r="A77" s="621" t="s">
        <v>1864</v>
      </c>
      <c r="B77" s="617"/>
      <c r="C77" s="635"/>
      <c r="G77" s="621"/>
    </row>
    <row r="78" spans="1:7" ht="15" outlineLevel="1">
      <c r="A78" s="621" t="s">
        <v>1865</v>
      </c>
      <c r="B78" s="617"/>
      <c r="C78" s="635"/>
      <c r="G78" s="621"/>
    </row>
    <row r="79" spans="1:7" ht="15" outlineLevel="1">
      <c r="A79" s="621" t="s">
        <v>1866</v>
      </c>
      <c r="B79" s="617"/>
      <c r="C79" s="635"/>
      <c r="G79" s="621"/>
    </row>
    <row r="80" spans="1:7" ht="15" customHeight="1">
      <c r="A80" s="615"/>
      <c r="B80" s="51" t="s">
        <v>1867</v>
      </c>
      <c r="C80" s="615" t="s">
        <v>1804</v>
      </c>
      <c r="D80" s="615"/>
      <c r="E80" s="614"/>
      <c r="F80" s="616"/>
      <c r="G80" s="616"/>
    </row>
    <row r="81" spans="1:5" ht="15">
      <c r="A81" s="621" t="s">
        <v>1868</v>
      </c>
      <c r="B81" s="621" t="s">
        <v>28</v>
      </c>
      <c r="C81" s="625" t="s">
        <v>159</v>
      </c>
      <c r="E81" s="44"/>
    </row>
    <row r="82" spans="1:5" ht="15">
      <c r="A82" s="621" t="s">
        <v>1869</v>
      </c>
      <c r="B82" s="621" t="s">
        <v>29</v>
      </c>
      <c r="C82" s="625" t="s">
        <v>159</v>
      </c>
      <c r="E82" s="44"/>
    </row>
    <row r="83" spans="1:5" ht="15">
      <c r="A83" s="621" t="s">
        <v>1870</v>
      </c>
      <c r="B83" s="621" t="s">
        <v>2</v>
      </c>
      <c r="C83" s="625" t="s">
        <v>159</v>
      </c>
      <c r="E83" s="44"/>
    </row>
    <row r="84" spans="1:5" ht="15" outlineLevel="1">
      <c r="A84" s="621" t="s">
        <v>1871</v>
      </c>
      <c r="C84" s="635"/>
      <c r="E84" s="44"/>
    </row>
    <row r="85" spans="1:5" ht="15" outlineLevel="1">
      <c r="A85" s="621" t="s">
        <v>1872</v>
      </c>
      <c r="C85" s="635"/>
      <c r="E85" s="44"/>
    </row>
    <row r="86" spans="1:5" ht="15" outlineLevel="1">
      <c r="A86" s="621" t="s">
        <v>1873</v>
      </c>
      <c r="C86" s="635"/>
      <c r="E86" s="44"/>
    </row>
    <row r="87" spans="1:5" ht="15" outlineLevel="1">
      <c r="A87" s="621" t="s">
        <v>1874</v>
      </c>
      <c r="C87" s="635"/>
      <c r="E87" s="44"/>
    </row>
    <row r="88" spans="1:5" ht="15" outlineLevel="1">
      <c r="A88" s="621" t="s">
        <v>1875</v>
      </c>
      <c r="C88" s="635"/>
      <c r="E88" s="44"/>
    </row>
    <row r="89" spans="1:5" ht="15" outlineLevel="1">
      <c r="A89" s="621" t="s">
        <v>1876</v>
      </c>
      <c r="C89" s="635"/>
      <c r="E89" s="44"/>
    </row>
    <row r="90" spans="1:7" ht="15" customHeight="1">
      <c r="A90" s="615"/>
      <c r="B90" s="51" t="s">
        <v>1877</v>
      </c>
      <c r="C90" s="615" t="s">
        <v>1804</v>
      </c>
      <c r="D90" s="615"/>
      <c r="E90" s="614"/>
      <c r="F90" s="616"/>
      <c r="G90" s="616"/>
    </row>
    <row r="91" spans="1:5" ht="15">
      <c r="A91" s="621" t="s">
        <v>1878</v>
      </c>
      <c r="B91" s="621" t="s">
        <v>31</v>
      </c>
      <c r="C91" s="625" t="s">
        <v>159</v>
      </c>
      <c r="E91" s="44"/>
    </row>
    <row r="92" spans="1:5" ht="15">
      <c r="A92" s="621" t="s">
        <v>1879</v>
      </c>
      <c r="B92" s="621" t="s">
        <v>13</v>
      </c>
      <c r="C92" s="625" t="s">
        <v>159</v>
      </c>
      <c r="E92" s="44"/>
    </row>
    <row r="93" spans="1:5" ht="15">
      <c r="A93" s="621" t="s">
        <v>1880</v>
      </c>
      <c r="B93" s="621" t="s">
        <v>2</v>
      </c>
      <c r="C93" s="625" t="s">
        <v>159</v>
      </c>
      <c r="E93" s="44"/>
    </row>
    <row r="94" spans="1:5" ht="15" outlineLevel="1">
      <c r="A94" s="621" t="s">
        <v>1881</v>
      </c>
      <c r="C94" s="635"/>
      <c r="E94" s="44"/>
    </row>
    <row r="95" spans="1:5" ht="15" outlineLevel="1">
      <c r="A95" s="621" t="s">
        <v>1882</v>
      </c>
      <c r="C95" s="635"/>
      <c r="E95" s="44"/>
    </row>
    <row r="96" spans="1:5" ht="15" outlineLevel="1">
      <c r="A96" s="621" t="s">
        <v>1883</v>
      </c>
      <c r="C96" s="635"/>
      <c r="E96" s="44"/>
    </row>
    <row r="97" spans="1:5" ht="15" outlineLevel="1">
      <c r="A97" s="621" t="s">
        <v>1884</v>
      </c>
      <c r="C97" s="635"/>
      <c r="E97" s="44"/>
    </row>
    <row r="98" spans="1:5" ht="15" outlineLevel="1">
      <c r="A98" s="621" t="s">
        <v>1885</v>
      </c>
      <c r="C98" s="635"/>
      <c r="E98" s="44"/>
    </row>
    <row r="99" spans="1:5" ht="15" outlineLevel="1">
      <c r="A99" s="621" t="s">
        <v>1886</v>
      </c>
      <c r="C99" s="635"/>
      <c r="E99" s="44"/>
    </row>
    <row r="100" spans="1:7" ht="15" customHeight="1">
      <c r="A100" s="615"/>
      <c r="B100" s="51" t="s">
        <v>1887</v>
      </c>
      <c r="C100" s="615" t="s">
        <v>1804</v>
      </c>
      <c r="D100" s="615"/>
      <c r="E100" s="614"/>
      <c r="F100" s="616"/>
      <c r="G100" s="616"/>
    </row>
    <row r="101" spans="1:5" ht="15">
      <c r="A101" s="621" t="s">
        <v>1888</v>
      </c>
      <c r="B101" s="8" t="s">
        <v>1889</v>
      </c>
      <c r="C101" s="625" t="s">
        <v>159</v>
      </c>
      <c r="E101" s="44"/>
    </row>
    <row r="102" spans="1:5" ht="15">
      <c r="A102" s="621" t="s">
        <v>1890</v>
      </c>
      <c r="B102" s="8" t="s">
        <v>18</v>
      </c>
      <c r="C102" s="625" t="s">
        <v>159</v>
      </c>
      <c r="E102" s="44"/>
    </row>
    <row r="103" spans="1:3" ht="15">
      <c r="A103" s="621" t="s">
        <v>1891</v>
      </c>
      <c r="B103" s="8" t="s">
        <v>19</v>
      </c>
      <c r="C103" s="625" t="s">
        <v>159</v>
      </c>
    </row>
    <row r="104" spans="1:3" ht="15">
      <c r="A104" s="621" t="s">
        <v>1892</v>
      </c>
      <c r="B104" s="8" t="s">
        <v>20</v>
      </c>
      <c r="C104" s="625" t="s">
        <v>159</v>
      </c>
    </row>
    <row r="105" spans="1:3" ht="15">
      <c r="A105" s="621" t="s">
        <v>1893</v>
      </c>
      <c r="B105" s="8" t="s">
        <v>21</v>
      </c>
      <c r="C105" s="625" t="s">
        <v>159</v>
      </c>
    </row>
    <row r="106" spans="1:3" ht="15" outlineLevel="1">
      <c r="A106" s="621" t="s">
        <v>1894</v>
      </c>
      <c r="B106" s="8"/>
      <c r="C106" s="635"/>
    </row>
    <row r="107" spans="1:3" ht="15" outlineLevel="1">
      <c r="A107" s="621" t="s">
        <v>1895</v>
      </c>
      <c r="B107" s="8"/>
      <c r="C107" s="635"/>
    </row>
    <row r="108" spans="1:3" ht="15" outlineLevel="1">
      <c r="A108" s="621" t="s">
        <v>1896</v>
      </c>
      <c r="B108" s="8"/>
      <c r="C108" s="635"/>
    </row>
    <row r="109" spans="1:3" ht="15" outlineLevel="1">
      <c r="A109" s="621" t="s">
        <v>1897</v>
      </c>
      <c r="B109" s="8"/>
      <c r="C109" s="635"/>
    </row>
    <row r="110" spans="1:7" ht="15" customHeight="1">
      <c r="A110" s="615"/>
      <c r="B110" s="51" t="s">
        <v>1898</v>
      </c>
      <c r="C110" s="615" t="s">
        <v>1804</v>
      </c>
      <c r="D110" s="615"/>
      <c r="E110" s="614"/>
      <c r="F110" s="616"/>
      <c r="G110" s="616"/>
    </row>
    <row r="111" spans="1:5" ht="15">
      <c r="A111" s="621" t="s">
        <v>1899</v>
      </c>
      <c r="B111" s="621" t="s">
        <v>73</v>
      </c>
      <c r="C111" s="625" t="s">
        <v>159</v>
      </c>
      <c r="E111" s="44"/>
    </row>
    <row r="112" spans="1:5" ht="15" outlineLevel="1">
      <c r="A112" s="621" t="s">
        <v>1900</v>
      </c>
      <c r="C112" s="635"/>
      <c r="E112" s="44"/>
    </row>
    <row r="113" spans="1:5" ht="15" outlineLevel="1">
      <c r="A113" s="621" t="s">
        <v>1901</v>
      </c>
      <c r="C113" s="635"/>
      <c r="E113" s="44"/>
    </row>
    <row r="114" spans="1:5" ht="15" outlineLevel="1">
      <c r="A114" s="621" t="s">
        <v>1902</v>
      </c>
      <c r="C114" s="635"/>
      <c r="E114" s="44"/>
    </row>
    <row r="115" spans="1:5" ht="15" outlineLevel="1">
      <c r="A115" s="621" t="s">
        <v>1903</v>
      </c>
      <c r="C115" s="635"/>
      <c r="E115" s="44"/>
    </row>
    <row r="116" spans="1:7" ht="15" customHeight="1">
      <c r="A116" s="615"/>
      <c r="B116" s="51" t="s">
        <v>1904</v>
      </c>
      <c r="C116" s="615" t="s">
        <v>136</v>
      </c>
      <c r="D116" s="615" t="s">
        <v>45</v>
      </c>
      <c r="E116" s="614"/>
      <c r="F116" s="615" t="s">
        <v>1804</v>
      </c>
      <c r="G116" s="615" t="s">
        <v>134</v>
      </c>
    </row>
    <row r="117" spans="1:7" ht="15">
      <c r="A117" s="621" t="s">
        <v>1905</v>
      </c>
      <c r="B117" s="622" t="s">
        <v>74</v>
      </c>
      <c r="C117" s="625" t="s">
        <v>159</v>
      </c>
      <c r="D117" s="35"/>
      <c r="E117" s="35"/>
      <c r="F117" s="27"/>
      <c r="G117" s="27"/>
    </row>
    <row r="118" spans="1:7" ht="15">
      <c r="A118" s="35"/>
      <c r="B118" s="64"/>
      <c r="C118" s="35"/>
      <c r="D118" s="35"/>
      <c r="E118" s="35"/>
      <c r="F118" s="27"/>
      <c r="G118" s="27"/>
    </row>
    <row r="119" spans="2:7" ht="15">
      <c r="B119" s="622" t="s">
        <v>137</v>
      </c>
      <c r="C119" s="35"/>
      <c r="D119" s="35"/>
      <c r="E119" s="35"/>
      <c r="F119" s="27"/>
      <c r="G119" s="27"/>
    </row>
    <row r="120" spans="1:7" ht="15">
      <c r="A120" s="621" t="s">
        <v>1906</v>
      </c>
      <c r="B120" s="549" t="s">
        <v>1345</v>
      </c>
      <c r="C120" s="625" t="s">
        <v>159</v>
      </c>
      <c r="D120" s="625" t="s">
        <v>159</v>
      </c>
      <c r="E120" s="35"/>
      <c r="F120" s="39" t="str">
        <f aca="true" t="shared" si="0" ref="F120:F143">IF($C$144=0,"",IF(C120="[for completion]","",C120/$C$144))</f>
        <v/>
      </c>
      <c r="G120" s="39" t="str">
        <f aca="true" t="shared" si="1" ref="G120:G143">IF($D$144=0,"",IF(D120="[for completion]","",D120/$D$144))</f>
        <v/>
      </c>
    </row>
    <row r="121" spans="1:7" ht="15">
      <c r="A121" s="621" t="s">
        <v>1907</v>
      </c>
      <c r="B121" s="549" t="s">
        <v>1343</v>
      </c>
      <c r="C121" s="625" t="s">
        <v>159</v>
      </c>
      <c r="D121" s="625" t="s">
        <v>159</v>
      </c>
      <c r="E121" s="35"/>
      <c r="F121" s="39" t="str">
        <f t="shared" si="0"/>
        <v/>
      </c>
      <c r="G121" s="39" t="str">
        <f t="shared" si="1"/>
        <v/>
      </c>
    </row>
    <row r="122" spans="1:7" ht="15">
      <c r="A122" s="621" t="s">
        <v>1908</v>
      </c>
      <c r="B122" s="549" t="s">
        <v>1340</v>
      </c>
      <c r="C122" s="625" t="s">
        <v>159</v>
      </c>
      <c r="D122" s="625" t="s">
        <v>159</v>
      </c>
      <c r="E122" s="35"/>
      <c r="F122" s="39" t="str">
        <f t="shared" si="0"/>
        <v/>
      </c>
      <c r="G122" s="39" t="str">
        <f t="shared" si="1"/>
        <v/>
      </c>
    </row>
    <row r="123" spans="1:7" ht="15">
      <c r="A123" s="621" t="s">
        <v>1909</v>
      </c>
      <c r="B123" s="549" t="s">
        <v>1338</v>
      </c>
      <c r="C123" s="625" t="s">
        <v>159</v>
      </c>
      <c r="D123" s="625" t="s">
        <v>159</v>
      </c>
      <c r="E123" s="35"/>
      <c r="F123" s="39" t="str">
        <f t="shared" si="0"/>
        <v/>
      </c>
      <c r="G123" s="39" t="str">
        <f t="shared" si="1"/>
        <v/>
      </c>
    </row>
    <row r="124" spans="1:7" ht="15">
      <c r="A124" s="621" t="s">
        <v>1910</v>
      </c>
      <c r="B124" s="549" t="s">
        <v>1422</v>
      </c>
      <c r="C124" s="625" t="s">
        <v>159</v>
      </c>
      <c r="D124" s="625" t="s">
        <v>159</v>
      </c>
      <c r="E124" s="35"/>
      <c r="F124" s="39" t="str">
        <f t="shared" si="0"/>
        <v/>
      </c>
      <c r="G124" s="39" t="str">
        <f t="shared" si="1"/>
        <v/>
      </c>
    </row>
    <row r="125" spans="1:7" ht="15">
      <c r="A125" s="621" t="s">
        <v>1911</v>
      </c>
      <c r="B125" s="549" t="s">
        <v>1421</v>
      </c>
      <c r="C125" s="625" t="s">
        <v>159</v>
      </c>
      <c r="D125" s="625" t="s">
        <v>159</v>
      </c>
      <c r="E125" s="35"/>
      <c r="F125" s="39" t="str">
        <f t="shared" si="0"/>
        <v/>
      </c>
      <c r="G125" s="39" t="str">
        <f t="shared" si="1"/>
        <v/>
      </c>
    </row>
    <row r="126" spans="1:7" ht="15">
      <c r="A126" s="621" t="s">
        <v>1912</v>
      </c>
      <c r="B126" s="549" t="s">
        <v>1329</v>
      </c>
      <c r="C126" s="625" t="s">
        <v>159</v>
      </c>
      <c r="D126" s="625" t="s">
        <v>159</v>
      </c>
      <c r="E126" s="35"/>
      <c r="F126" s="39" t="str">
        <f t="shared" si="0"/>
        <v/>
      </c>
      <c r="G126" s="39" t="str">
        <f t="shared" si="1"/>
        <v/>
      </c>
    </row>
    <row r="127" spans="1:7" ht="15">
      <c r="A127" s="621" t="s">
        <v>1913</v>
      </c>
      <c r="B127" s="549" t="s">
        <v>1327</v>
      </c>
      <c r="C127" s="625" t="s">
        <v>159</v>
      </c>
      <c r="D127" s="625" t="s">
        <v>159</v>
      </c>
      <c r="E127" s="35"/>
      <c r="F127" s="39" t="str">
        <f t="shared" si="0"/>
        <v/>
      </c>
      <c r="G127" s="39" t="str">
        <f t="shared" si="1"/>
        <v/>
      </c>
    </row>
    <row r="128" spans="1:7" ht="15">
      <c r="A128" s="621" t="s">
        <v>1914</v>
      </c>
      <c r="B128" s="549" t="s">
        <v>1324</v>
      </c>
      <c r="C128" s="625" t="s">
        <v>159</v>
      </c>
      <c r="D128" s="625" t="s">
        <v>159</v>
      </c>
      <c r="E128" s="35"/>
      <c r="F128" s="39" t="str">
        <f t="shared" si="0"/>
        <v/>
      </c>
      <c r="G128" s="39" t="str">
        <f t="shared" si="1"/>
        <v/>
      </c>
    </row>
    <row r="129" spans="1:7" ht="15">
      <c r="A129" s="621" t="s">
        <v>1915</v>
      </c>
      <c r="B129" s="549" t="s">
        <v>1420</v>
      </c>
      <c r="C129" s="625" t="s">
        <v>159</v>
      </c>
      <c r="D129" s="625" t="s">
        <v>159</v>
      </c>
      <c r="E129" s="622"/>
      <c r="F129" s="39" t="str">
        <f t="shared" si="0"/>
        <v/>
      </c>
      <c r="G129" s="39" t="str">
        <f t="shared" si="1"/>
        <v/>
      </c>
    </row>
    <row r="130" spans="1:7" ht="15">
      <c r="A130" s="621" t="s">
        <v>1916</v>
      </c>
      <c r="B130" s="549" t="s">
        <v>1319</v>
      </c>
      <c r="C130" s="625" t="s">
        <v>159</v>
      </c>
      <c r="D130" s="625" t="s">
        <v>159</v>
      </c>
      <c r="E130" s="622"/>
      <c r="F130" s="39" t="str">
        <f t="shared" si="0"/>
        <v/>
      </c>
      <c r="G130" s="39" t="str">
        <f t="shared" si="1"/>
        <v/>
      </c>
    </row>
    <row r="131" spans="1:7" ht="15">
      <c r="A131" s="621" t="s">
        <v>1917</v>
      </c>
      <c r="B131" s="549" t="s">
        <v>1315</v>
      </c>
      <c r="C131" s="625" t="s">
        <v>159</v>
      </c>
      <c r="D131" s="625" t="s">
        <v>159</v>
      </c>
      <c r="E131" s="622"/>
      <c r="F131" s="39" t="str">
        <f t="shared" si="0"/>
        <v/>
      </c>
      <c r="G131" s="39" t="str">
        <f t="shared" si="1"/>
        <v/>
      </c>
    </row>
    <row r="132" spans="1:7" ht="15">
      <c r="A132" s="621" t="s">
        <v>1918</v>
      </c>
      <c r="B132" s="549" t="s">
        <v>1305</v>
      </c>
      <c r="C132" s="625" t="s">
        <v>159</v>
      </c>
      <c r="D132" s="625" t="s">
        <v>159</v>
      </c>
      <c r="E132" s="622"/>
      <c r="F132" s="39" t="str">
        <f t="shared" si="0"/>
        <v/>
      </c>
      <c r="G132" s="39" t="str">
        <f t="shared" si="1"/>
        <v/>
      </c>
    </row>
    <row r="133" spans="1:7" ht="15">
      <c r="A133" s="621" t="s">
        <v>1919</v>
      </c>
      <c r="B133" s="622"/>
      <c r="C133" s="769"/>
      <c r="D133" s="769"/>
      <c r="E133" s="622"/>
      <c r="F133" s="39" t="str">
        <f t="shared" si="0"/>
        <v/>
      </c>
      <c r="G133" s="39" t="str">
        <f t="shared" si="1"/>
        <v/>
      </c>
    </row>
    <row r="134" spans="1:7" ht="15">
      <c r="A134" s="621" t="s">
        <v>1920</v>
      </c>
      <c r="B134" s="622"/>
      <c r="C134" s="769"/>
      <c r="D134" s="769"/>
      <c r="E134" s="622"/>
      <c r="F134" s="39" t="str">
        <f t="shared" si="0"/>
        <v/>
      </c>
      <c r="G134" s="39" t="str">
        <f t="shared" si="1"/>
        <v/>
      </c>
    </row>
    <row r="135" spans="1:7" ht="15">
      <c r="A135" s="621" t="s">
        <v>1921</v>
      </c>
      <c r="B135" s="622"/>
      <c r="C135" s="769"/>
      <c r="D135" s="769"/>
      <c r="F135" s="39" t="str">
        <f t="shared" si="0"/>
        <v/>
      </c>
      <c r="G135" s="39" t="str">
        <f t="shared" si="1"/>
        <v/>
      </c>
    </row>
    <row r="136" spans="1:7" ht="15">
      <c r="A136" s="621" t="s">
        <v>1922</v>
      </c>
      <c r="B136" s="622"/>
      <c r="C136" s="769"/>
      <c r="D136" s="769"/>
      <c r="E136" s="48"/>
      <c r="F136" s="39" t="str">
        <f t="shared" si="0"/>
        <v/>
      </c>
      <c r="G136" s="39" t="str">
        <f t="shared" si="1"/>
        <v/>
      </c>
    </row>
    <row r="137" spans="1:7" ht="15">
      <c r="A137" s="621" t="s">
        <v>1923</v>
      </c>
      <c r="B137" s="622"/>
      <c r="C137" s="769"/>
      <c r="D137" s="769"/>
      <c r="E137" s="48"/>
      <c r="F137" s="39" t="str">
        <f t="shared" si="0"/>
        <v/>
      </c>
      <c r="G137" s="39" t="str">
        <f t="shared" si="1"/>
        <v/>
      </c>
    </row>
    <row r="138" spans="1:7" ht="15">
      <c r="A138" s="621" t="s">
        <v>1924</v>
      </c>
      <c r="B138" s="622"/>
      <c r="C138" s="769"/>
      <c r="D138" s="769"/>
      <c r="E138" s="48"/>
      <c r="F138" s="39" t="str">
        <f t="shared" si="0"/>
        <v/>
      </c>
      <c r="G138" s="39" t="str">
        <f t="shared" si="1"/>
        <v/>
      </c>
    </row>
    <row r="139" spans="1:7" ht="15">
      <c r="A139" s="621" t="s">
        <v>1925</v>
      </c>
      <c r="B139" s="622"/>
      <c r="C139" s="769"/>
      <c r="D139" s="769"/>
      <c r="E139" s="48"/>
      <c r="F139" s="39" t="str">
        <f t="shared" si="0"/>
        <v/>
      </c>
      <c r="G139" s="39" t="str">
        <f t="shared" si="1"/>
        <v/>
      </c>
    </row>
    <row r="140" spans="1:7" ht="15">
      <c r="A140" s="621" t="s">
        <v>1926</v>
      </c>
      <c r="B140" s="622"/>
      <c r="C140" s="769"/>
      <c r="D140" s="769"/>
      <c r="E140" s="48"/>
      <c r="F140" s="39" t="str">
        <f t="shared" si="0"/>
        <v/>
      </c>
      <c r="G140" s="39" t="str">
        <f t="shared" si="1"/>
        <v/>
      </c>
    </row>
    <row r="141" spans="1:7" ht="15">
      <c r="A141" s="621" t="s">
        <v>1927</v>
      </c>
      <c r="B141" s="622"/>
      <c r="C141" s="769"/>
      <c r="D141" s="769"/>
      <c r="E141" s="48"/>
      <c r="F141" s="39" t="str">
        <f t="shared" si="0"/>
        <v/>
      </c>
      <c r="G141" s="39" t="str">
        <f t="shared" si="1"/>
        <v/>
      </c>
    </row>
    <row r="142" spans="1:7" ht="15">
      <c r="A142" s="621" t="s">
        <v>1928</v>
      </c>
      <c r="B142" s="622"/>
      <c r="C142" s="769"/>
      <c r="D142" s="769"/>
      <c r="E142" s="48"/>
      <c r="F142" s="39" t="str">
        <f t="shared" si="0"/>
        <v/>
      </c>
      <c r="G142" s="39" t="str">
        <f t="shared" si="1"/>
        <v/>
      </c>
    </row>
    <row r="143" spans="1:7" ht="15">
      <c r="A143" s="621" t="s">
        <v>1929</v>
      </c>
      <c r="B143" s="622"/>
      <c r="C143" s="769"/>
      <c r="D143" s="769"/>
      <c r="E143" s="48"/>
      <c r="F143" s="39" t="str">
        <f t="shared" si="0"/>
        <v/>
      </c>
      <c r="G143" s="39" t="str">
        <f t="shared" si="1"/>
        <v/>
      </c>
    </row>
    <row r="144" spans="1:7" ht="15">
      <c r="A144" s="621" t="s">
        <v>1930</v>
      </c>
      <c r="B144" s="47" t="s">
        <v>1</v>
      </c>
      <c r="C144" s="622">
        <f>SUM(C120:C143)</f>
        <v>0</v>
      </c>
      <c r="D144" s="622">
        <f>SUM(D120:D143)</f>
        <v>0</v>
      </c>
      <c r="E144" s="48"/>
      <c r="F144" s="633">
        <f>SUM(F120:F143)</f>
        <v>0</v>
      </c>
      <c r="G144" s="633">
        <f>SUM(G120:G143)</f>
        <v>0</v>
      </c>
    </row>
    <row r="145" spans="1:7" ht="15" customHeight="1">
      <c r="A145" s="615"/>
      <c r="B145" s="51" t="s">
        <v>1931</v>
      </c>
      <c r="C145" s="615" t="s">
        <v>136</v>
      </c>
      <c r="D145" s="615" t="s">
        <v>45</v>
      </c>
      <c r="E145" s="614"/>
      <c r="F145" s="615" t="s">
        <v>1804</v>
      </c>
      <c r="G145" s="615" t="s">
        <v>134</v>
      </c>
    </row>
    <row r="146" spans="1:7" ht="15">
      <c r="A146" s="621" t="s">
        <v>1932</v>
      </c>
      <c r="B146" s="621" t="s">
        <v>121</v>
      </c>
      <c r="C146" s="625" t="s">
        <v>159</v>
      </c>
      <c r="G146" s="621"/>
    </row>
    <row r="147" ht="15">
      <c r="G147" s="621"/>
    </row>
    <row r="148" spans="2:7" ht="15">
      <c r="B148" s="622" t="s">
        <v>206</v>
      </c>
      <c r="G148" s="621"/>
    </row>
    <row r="149" spans="1:7" ht="15">
      <c r="A149" s="621" t="s">
        <v>1933</v>
      </c>
      <c r="B149" s="621" t="s">
        <v>147</v>
      </c>
      <c r="C149" s="625" t="s">
        <v>159</v>
      </c>
      <c r="D149" s="625" t="s">
        <v>159</v>
      </c>
      <c r="F149" s="39" t="str">
        <f aca="true" t="shared" si="2" ref="F149:F163">IF($C$157=0,"",IF(C149="[for completion]","",C149/$C$157))</f>
        <v/>
      </c>
      <c r="G149" s="39" t="str">
        <f aca="true" t="shared" si="3" ref="G149:G163">IF($D$157=0,"",IF(D149="[for completion]","",D149/$D$157))</f>
        <v/>
      </c>
    </row>
    <row r="150" spans="1:7" ht="15">
      <c r="A150" s="621" t="s">
        <v>1934</v>
      </c>
      <c r="B150" s="621" t="s">
        <v>149</v>
      </c>
      <c r="C150" s="625" t="s">
        <v>159</v>
      </c>
      <c r="D150" s="625" t="s">
        <v>159</v>
      </c>
      <c r="F150" s="39" t="str">
        <f t="shared" si="2"/>
        <v/>
      </c>
      <c r="G150" s="39" t="str">
        <f t="shared" si="3"/>
        <v/>
      </c>
    </row>
    <row r="151" spans="1:7" ht="15">
      <c r="A151" s="621" t="s">
        <v>1935</v>
      </c>
      <c r="B151" s="621" t="s">
        <v>150</v>
      </c>
      <c r="C151" s="625" t="s">
        <v>159</v>
      </c>
      <c r="D151" s="625" t="s">
        <v>159</v>
      </c>
      <c r="F151" s="39" t="str">
        <f t="shared" si="2"/>
        <v/>
      </c>
      <c r="G151" s="39" t="str">
        <f t="shared" si="3"/>
        <v/>
      </c>
    </row>
    <row r="152" spans="1:7" ht="15">
      <c r="A152" s="621" t="s">
        <v>1936</v>
      </c>
      <c r="B152" s="621" t="s">
        <v>151</v>
      </c>
      <c r="C152" s="625" t="s">
        <v>159</v>
      </c>
      <c r="D152" s="625" t="s">
        <v>159</v>
      </c>
      <c r="F152" s="39" t="str">
        <f t="shared" si="2"/>
        <v/>
      </c>
      <c r="G152" s="39" t="str">
        <f t="shared" si="3"/>
        <v/>
      </c>
    </row>
    <row r="153" spans="1:7" ht="15">
      <c r="A153" s="621" t="s">
        <v>1937</v>
      </c>
      <c r="B153" s="621" t="s">
        <v>152</v>
      </c>
      <c r="C153" s="625" t="s">
        <v>159</v>
      </c>
      <c r="D153" s="625" t="s">
        <v>159</v>
      </c>
      <c r="F153" s="39" t="str">
        <f t="shared" si="2"/>
        <v/>
      </c>
      <c r="G153" s="39" t="str">
        <f t="shared" si="3"/>
        <v/>
      </c>
    </row>
    <row r="154" spans="1:7" ht="15">
      <c r="A154" s="621" t="s">
        <v>1938</v>
      </c>
      <c r="B154" s="621" t="s">
        <v>153</v>
      </c>
      <c r="C154" s="625" t="s">
        <v>159</v>
      </c>
      <c r="D154" s="625" t="s">
        <v>159</v>
      </c>
      <c r="F154" s="39" t="str">
        <f t="shared" si="2"/>
        <v/>
      </c>
      <c r="G154" s="39" t="str">
        <f t="shared" si="3"/>
        <v/>
      </c>
    </row>
    <row r="155" spans="1:7" ht="15">
      <c r="A155" s="621" t="s">
        <v>1939</v>
      </c>
      <c r="B155" s="621" t="s">
        <v>154</v>
      </c>
      <c r="C155" s="625" t="s">
        <v>159</v>
      </c>
      <c r="D155" s="625" t="s">
        <v>159</v>
      </c>
      <c r="F155" s="39" t="str">
        <f t="shared" si="2"/>
        <v/>
      </c>
      <c r="G155" s="39" t="str">
        <f t="shared" si="3"/>
        <v/>
      </c>
    </row>
    <row r="156" spans="1:7" ht="15">
      <c r="A156" s="621" t="s">
        <v>1940</v>
      </c>
      <c r="B156" s="621" t="s">
        <v>148</v>
      </c>
      <c r="C156" s="625" t="s">
        <v>159</v>
      </c>
      <c r="D156" s="625" t="s">
        <v>159</v>
      </c>
      <c r="F156" s="39" t="str">
        <f t="shared" si="2"/>
        <v/>
      </c>
      <c r="G156" s="39" t="str">
        <f t="shared" si="3"/>
        <v/>
      </c>
    </row>
    <row r="157" spans="1:7" ht="15">
      <c r="A157" s="621" t="s">
        <v>1941</v>
      </c>
      <c r="B157" s="47" t="s">
        <v>1</v>
      </c>
      <c r="C157" s="769">
        <f>SUM(C149:C156)</f>
        <v>0</v>
      </c>
      <c r="D157" s="778">
        <f>SUM(D149:D156)</f>
        <v>0</v>
      </c>
      <c r="F157" s="48">
        <f>SUM(F149:F156)</f>
        <v>0</v>
      </c>
      <c r="G157" s="48">
        <f>SUM(G149:G156)</f>
        <v>0</v>
      </c>
    </row>
    <row r="158" spans="1:7" ht="15" outlineLevel="1">
      <c r="A158" s="621" t="s">
        <v>1942</v>
      </c>
      <c r="B158" s="617"/>
      <c r="F158" s="39" t="str">
        <f t="shared" si="2"/>
        <v/>
      </c>
      <c r="G158" s="39" t="str">
        <f t="shared" si="3"/>
        <v/>
      </c>
    </row>
    <row r="159" spans="1:7" ht="15" outlineLevel="1">
      <c r="A159" s="621" t="s">
        <v>1943</v>
      </c>
      <c r="B159" s="617"/>
      <c r="F159" s="39" t="str">
        <f t="shared" si="2"/>
        <v/>
      </c>
      <c r="G159" s="39" t="str">
        <f t="shared" si="3"/>
        <v/>
      </c>
    </row>
    <row r="160" spans="1:7" ht="15" outlineLevel="1">
      <c r="A160" s="621" t="s">
        <v>1944</v>
      </c>
      <c r="B160" s="617"/>
      <c r="F160" s="39" t="str">
        <f t="shared" si="2"/>
        <v/>
      </c>
      <c r="G160" s="39" t="str">
        <f t="shared" si="3"/>
        <v/>
      </c>
    </row>
    <row r="161" spans="1:7" ht="15" outlineLevel="1">
      <c r="A161" s="621" t="s">
        <v>1945</v>
      </c>
      <c r="B161" s="617"/>
      <c r="F161" s="39" t="str">
        <f t="shared" si="2"/>
        <v/>
      </c>
      <c r="G161" s="39" t="str">
        <f t="shared" si="3"/>
        <v/>
      </c>
    </row>
    <row r="162" spans="1:7" ht="15" outlineLevel="1">
      <c r="A162" s="621" t="s">
        <v>1946</v>
      </c>
      <c r="B162" s="617"/>
      <c r="F162" s="39" t="str">
        <f t="shared" si="2"/>
        <v/>
      </c>
      <c r="G162" s="39" t="str">
        <f t="shared" si="3"/>
        <v/>
      </c>
    </row>
    <row r="163" spans="1:7" ht="15" outlineLevel="1">
      <c r="A163" s="621" t="s">
        <v>1947</v>
      </c>
      <c r="B163" s="617"/>
      <c r="F163" s="39" t="str">
        <f t="shared" si="2"/>
        <v/>
      </c>
      <c r="G163" s="39" t="str">
        <f t="shared" si="3"/>
        <v/>
      </c>
    </row>
    <row r="164" spans="1:7" ht="15" outlineLevel="1">
      <c r="A164" s="621" t="s">
        <v>1948</v>
      </c>
      <c r="B164" s="617"/>
      <c r="F164" s="39"/>
      <c r="G164" s="39"/>
    </row>
    <row r="165" spans="1:7" ht="15" outlineLevel="1">
      <c r="A165" s="621" t="s">
        <v>1949</v>
      </c>
      <c r="B165" s="617"/>
      <c r="F165" s="39"/>
      <c r="G165" s="39"/>
    </row>
    <row r="166" spans="1:7" ht="15" outlineLevel="1">
      <c r="A166" s="621" t="s">
        <v>1950</v>
      </c>
      <c r="B166" s="617"/>
      <c r="F166" s="39"/>
      <c r="G166" s="39"/>
    </row>
    <row r="167" spans="1:7" ht="15" customHeight="1">
      <c r="A167" s="615"/>
      <c r="B167" s="51" t="s">
        <v>1951</v>
      </c>
      <c r="C167" s="615" t="s">
        <v>136</v>
      </c>
      <c r="D167" s="615" t="s">
        <v>45</v>
      </c>
      <c r="E167" s="614"/>
      <c r="F167" s="615" t="s">
        <v>1804</v>
      </c>
      <c r="G167" s="615" t="s">
        <v>134</v>
      </c>
    </row>
    <row r="168" spans="1:7" ht="15">
      <c r="A168" s="621" t="s">
        <v>1952</v>
      </c>
      <c r="B168" s="621" t="s">
        <v>121</v>
      </c>
      <c r="C168" s="625" t="s">
        <v>159</v>
      </c>
      <c r="G168" s="621"/>
    </row>
    <row r="169" ht="15">
      <c r="G169" s="621"/>
    </row>
    <row r="170" spans="2:7" ht="15">
      <c r="B170" s="622" t="s">
        <v>206</v>
      </c>
      <c r="G170" s="621"/>
    </row>
    <row r="171" spans="1:7" ht="15">
      <c r="A171" s="621" t="s">
        <v>1953</v>
      </c>
      <c r="B171" s="621" t="s">
        <v>147</v>
      </c>
      <c r="C171" s="625" t="s">
        <v>159</v>
      </c>
      <c r="D171" s="625" t="s">
        <v>159</v>
      </c>
      <c r="F171" s="39" t="str">
        <f>IF($C$179=0,"",IF(C171="[Mark as ND1 if not relevant]","",C171/$C$179))</f>
        <v/>
      </c>
      <c r="G171" s="39" t="str">
        <f>IF($D$179=0,"",IF(D171="[Mark as ND1 if not relevant]","",D171/$D$179))</f>
        <v/>
      </c>
    </row>
    <row r="172" spans="1:7" ht="15">
      <c r="A172" s="621" t="s">
        <v>1954</v>
      </c>
      <c r="B172" s="621" t="s">
        <v>149</v>
      </c>
      <c r="C172" s="625" t="s">
        <v>159</v>
      </c>
      <c r="D172" s="625" t="s">
        <v>159</v>
      </c>
      <c r="F172" s="39" t="str">
        <f aca="true" t="shared" si="4" ref="F172:F178">IF($C$179=0,"",IF(C172="[Mark as ND1 if not relevant]","",C172/$C$179))</f>
        <v/>
      </c>
      <c r="G172" s="39" t="str">
        <f aca="true" t="shared" si="5" ref="G172:G178">IF($D$179=0,"",IF(D172="[Mark as ND1 if not relevant]","",D172/$D$179))</f>
        <v/>
      </c>
    </row>
    <row r="173" spans="1:7" ht="15">
      <c r="A173" s="621" t="s">
        <v>1955</v>
      </c>
      <c r="B173" s="621" t="s">
        <v>150</v>
      </c>
      <c r="C173" s="625" t="s">
        <v>159</v>
      </c>
      <c r="D173" s="625" t="s">
        <v>159</v>
      </c>
      <c r="F173" s="39" t="str">
        <f t="shared" si="4"/>
        <v/>
      </c>
      <c r="G173" s="39" t="str">
        <f t="shared" si="5"/>
        <v/>
      </c>
    </row>
    <row r="174" spans="1:7" ht="15">
      <c r="A174" s="621" t="s">
        <v>1956</v>
      </c>
      <c r="B174" s="621" t="s">
        <v>151</v>
      </c>
      <c r="C174" s="625" t="s">
        <v>159</v>
      </c>
      <c r="D174" s="625" t="s">
        <v>159</v>
      </c>
      <c r="F174" s="39" t="str">
        <f t="shared" si="4"/>
        <v/>
      </c>
      <c r="G174" s="39" t="str">
        <f t="shared" si="5"/>
        <v/>
      </c>
    </row>
    <row r="175" spans="1:7" ht="15">
      <c r="A175" s="621" t="s">
        <v>1957</v>
      </c>
      <c r="B175" s="621" t="s">
        <v>152</v>
      </c>
      <c r="C175" s="625" t="s">
        <v>159</v>
      </c>
      <c r="D175" s="625" t="s">
        <v>159</v>
      </c>
      <c r="F175" s="39" t="str">
        <f t="shared" si="4"/>
        <v/>
      </c>
      <c r="G175" s="39" t="str">
        <f t="shared" si="5"/>
        <v/>
      </c>
    </row>
    <row r="176" spans="1:7" ht="15">
      <c r="A176" s="621" t="s">
        <v>1958</v>
      </c>
      <c r="B176" s="621" t="s">
        <v>153</v>
      </c>
      <c r="C176" s="625" t="s">
        <v>159</v>
      </c>
      <c r="D176" s="625" t="s">
        <v>159</v>
      </c>
      <c r="F176" s="39" t="str">
        <f t="shared" si="4"/>
        <v/>
      </c>
      <c r="G176" s="39" t="str">
        <f t="shared" si="5"/>
        <v/>
      </c>
    </row>
    <row r="177" spans="1:7" ht="15">
      <c r="A177" s="621" t="s">
        <v>1959</v>
      </c>
      <c r="B177" s="621" t="s">
        <v>154</v>
      </c>
      <c r="C177" s="625" t="s">
        <v>159</v>
      </c>
      <c r="D177" s="625" t="s">
        <v>159</v>
      </c>
      <c r="F177" s="39" t="str">
        <f t="shared" si="4"/>
        <v/>
      </c>
      <c r="G177" s="39" t="str">
        <f t="shared" si="5"/>
        <v/>
      </c>
    </row>
    <row r="178" spans="1:7" ht="15">
      <c r="A178" s="621" t="s">
        <v>1960</v>
      </c>
      <c r="B178" s="621" t="s">
        <v>148</v>
      </c>
      <c r="C178" s="625" t="s">
        <v>159</v>
      </c>
      <c r="D178" s="625" t="s">
        <v>159</v>
      </c>
      <c r="F178" s="39" t="str">
        <f t="shared" si="4"/>
        <v/>
      </c>
      <c r="G178" s="39" t="str">
        <f t="shared" si="5"/>
        <v/>
      </c>
    </row>
    <row r="179" spans="1:7" ht="15">
      <c r="A179" s="621" t="s">
        <v>1961</v>
      </c>
      <c r="B179" s="47" t="s">
        <v>1</v>
      </c>
      <c r="C179" s="769">
        <f>SUM(C171:C178)</f>
        <v>0</v>
      </c>
      <c r="D179" s="778">
        <f>SUM(D171:D178)</f>
        <v>0</v>
      </c>
      <c r="F179" s="48">
        <f>SUM(F171:F178)</f>
        <v>0</v>
      </c>
      <c r="G179" s="48">
        <f>SUM(G171:G178)</f>
        <v>0</v>
      </c>
    </row>
    <row r="180" spans="1:7" ht="15" outlineLevel="1">
      <c r="A180" s="621" t="s">
        <v>1962</v>
      </c>
      <c r="B180" s="617"/>
      <c r="F180" s="39" t="str">
        <f aca="true" t="shared" si="6" ref="F180:F185">IF($C$179=0,"",IF(C180="[for completion]","",C180/$C$179))</f>
        <v/>
      </c>
      <c r="G180" s="39" t="str">
        <f aca="true" t="shared" si="7" ref="G180:G185">IF($D$179=0,"",IF(D180="[for completion]","",D180/$D$179))</f>
        <v/>
      </c>
    </row>
    <row r="181" spans="1:7" ht="15" outlineLevel="1">
      <c r="A181" s="621" t="s">
        <v>1963</v>
      </c>
      <c r="B181" s="617"/>
      <c r="F181" s="39" t="str">
        <f t="shared" si="6"/>
        <v/>
      </c>
      <c r="G181" s="39" t="str">
        <f t="shared" si="7"/>
        <v/>
      </c>
    </row>
    <row r="182" spans="1:7" ht="15" outlineLevel="1">
      <c r="A182" s="621" t="s">
        <v>1964</v>
      </c>
      <c r="B182" s="617"/>
      <c r="F182" s="39" t="str">
        <f t="shared" si="6"/>
        <v/>
      </c>
      <c r="G182" s="39" t="str">
        <f t="shared" si="7"/>
        <v/>
      </c>
    </row>
    <row r="183" spans="1:7" ht="15" outlineLevel="1">
      <c r="A183" s="621" t="s">
        <v>1965</v>
      </c>
      <c r="B183" s="617"/>
      <c r="F183" s="39" t="str">
        <f t="shared" si="6"/>
        <v/>
      </c>
      <c r="G183" s="39" t="str">
        <f t="shared" si="7"/>
        <v/>
      </c>
    </row>
    <row r="184" spans="1:7" ht="15" outlineLevel="1">
      <c r="A184" s="621" t="s">
        <v>1966</v>
      </c>
      <c r="B184" s="617"/>
      <c r="F184" s="39" t="str">
        <f t="shared" si="6"/>
        <v/>
      </c>
      <c r="G184" s="39" t="str">
        <f t="shared" si="7"/>
        <v/>
      </c>
    </row>
    <row r="185" spans="1:7" ht="15" outlineLevel="1">
      <c r="A185" s="621" t="s">
        <v>1967</v>
      </c>
      <c r="B185" s="617"/>
      <c r="F185" s="39" t="str">
        <f t="shared" si="6"/>
        <v/>
      </c>
      <c r="G185" s="39" t="str">
        <f t="shared" si="7"/>
        <v/>
      </c>
    </row>
    <row r="186" spans="1:7" ht="15" outlineLevel="1">
      <c r="A186" s="621" t="s">
        <v>1968</v>
      </c>
      <c r="B186" s="617"/>
      <c r="F186" s="39"/>
      <c r="G186" s="39"/>
    </row>
    <row r="187" spans="1:7" ht="15" outlineLevel="1">
      <c r="A187" s="621" t="s">
        <v>1969</v>
      </c>
      <c r="B187" s="617"/>
      <c r="F187" s="39"/>
      <c r="G187" s="39"/>
    </row>
    <row r="188" spans="1:7" ht="15" outlineLevel="1">
      <c r="A188" s="621" t="s">
        <v>1970</v>
      </c>
      <c r="B188" s="617"/>
      <c r="F188" s="39"/>
      <c r="G188" s="39"/>
    </row>
    <row r="189" spans="1:7" ht="15" customHeight="1">
      <c r="A189" s="615"/>
      <c r="B189" s="51" t="s">
        <v>1971</v>
      </c>
      <c r="C189" s="615" t="s">
        <v>1804</v>
      </c>
      <c r="D189" s="615"/>
      <c r="E189" s="614"/>
      <c r="F189" s="615"/>
      <c r="G189" s="615"/>
    </row>
    <row r="190" spans="1:7" ht="15">
      <c r="A190" s="621" t="s">
        <v>1972</v>
      </c>
      <c r="B190" s="622" t="s">
        <v>1630</v>
      </c>
      <c r="C190" s="625" t="s">
        <v>159</v>
      </c>
      <c r="E190" s="48"/>
      <c r="F190" s="48"/>
      <c r="G190" s="48"/>
    </row>
    <row r="191" spans="1:7" ht="15">
      <c r="A191" s="621" t="s">
        <v>1973</v>
      </c>
      <c r="B191" s="622" t="s">
        <v>1630</v>
      </c>
      <c r="C191" s="625" t="s">
        <v>159</v>
      </c>
      <c r="E191" s="48"/>
      <c r="F191" s="48"/>
      <c r="G191" s="48"/>
    </row>
    <row r="192" spans="1:7" ht="15">
      <c r="A192" s="621" t="s">
        <v>1974</v>
      </c>
      <c r="B192" s="622" t="s">
        <v>1630</v>
      </c>
      <c r="C192" s="625" t="s">
        <v>159</v>
      </c>
      <c r="E192" s="48"/>
      <c r="F192" s="48"/>
      <c r="G192" s="48"/>
    </row>
    <row r="193" spans="1:7" ht="15">
      <c r="A193" s="621" t="s">
        <v>1975</v>
      </c>
      <c r="B193" s="622" t="s">
        <v>1630</v>
      </c>
      <c r="C193" s="625" t="s">
        <v>159</v>
      </c>
      <c r="E193" s="48"/>
      <c r="F193" s="48"/>
      <c r="G193" s="48"/>
    </row>
    <row r="194" spans="1:7" ht="15">
      <c r="A194" s="621" t="s">
        <v>1976</v>
      </c>
      <c r="B194" s="622" t="s">
        <v>1630</v>
      </c>
      <c r="C194" s="625" t="s">
        <v>159</v>
      </c>
      <c r="E194" s="48"/>
      <c r="F194" s="48"/>
      <c r="G194" s="48"/>
    </row>
    <row r="195" spans="1:7" ht="15">
      <c r="A195" s="621" t="s">
        <v>1977</v>
      </c>
      <c r="B195" s="549" t="s">
        <v>1630</v>
      </c>
      <c r="C195" s="625" t="s">
        <v>159</v>
      </c>
      <c r="E195" s="48"/>
      <c r="F195" s="48"/>
      <c r="G195" s="48"/>
    </row>
    <row r="196" spans="1:7" ht="15">
      <c r="A196" s="621" t="s">
        <v>1978</v>
      </c>
      <c r="B196" s="622" t="s">
        <v>1630</v>
      </c>
      <c r="C196" s="625" t="s">
        <v>159</v>
      </c>
      <c r="E196" s="48"/>
      <c r="F196" s="48"/>
      <c r="G196" s="48"/>
    </row>
    <row r="197" spans="1:6" ht="15">
      <c r="A197" s="621" t="s">
        <v>1979</v>
      </c>
      <c r="B197" s="622" t="s">
        <v>1630</v>
      </c>
      <c r="C197" s="625" t="s">
        <v>159</v>
      </c>
      <c r="E197" s="48"/>
      <c r="F197" s="48"/>
    </row>
    <row r="198" spans="1:6" ht="15">
      <c r="A198" s="621" t="s">
        <v>1980</v>
      </c>
      <c r="B198" s="622" t="s">
        <v>1630</v>
      </c>
      <c r="C198" s="625" t="s">
        <v>159</v>
      </c>
      <c r="E198" s="48"/>
      <c r="F198" s="48"/>
    </row>
    <row r="199" spans="1:6" ht="15">
      <c r="A199" s="621" t="s">
        <v>1981</v>
      </c>
      <c r="B199" s="622" t="s">
        <v>1630</v>
      </c>
      <c r="C199" s="625" t="s">
        <v>159</v>
      </c>
      <c r="E199" s="48"/>
      <c r="F199" s="48"/>
    </row>
    <row r="200" spans="1:6" ht="15">
      <c r="A200" s="621" t="s">
        <v>1982</v>
      </c>
      <c r="B200" s="622" t="s">
        <v>1630</v>
      </c>
      <c r="C200" s="625" t="s">
        <v>159</v>
      </c>
      <c r="E200" s="48"/>
      <c r="F200" s="48"/>
    </row>
    <row r="201" spans="1:6" ht="15">
      <c r="A201" s="621" t="s">
        <v>1983</v>
      </c>
      <c r="B201" s="622" t="s">
        <v>1630</v>
      </c>
      <c r="C201" s="625" t="s">
        <v>159</v>
      </c>
      <c r="E201" s="48"/>
      <c r="F201" s="48"/>
    </row>
    <row r="202" spans="1:3" ht="15">
      <c r="A202" s="621" t="s">
        <v>1984</v>
      </c>
      <c r="B202" s="622" t="s">
        <v>1630</v>
      </c>
      <c r="C202" s="625" t="s">
        <v>159</v>
      </c>
    </row>
    <row r="203" spans="1:3" ht="15">
      <c r="A203" s="621" t="s">
        <v>1985</v>
      </c>
      <c r="B203" s="622" t="s">
        <v>1630</v>
      </c>
      <c r="C203" s="625" t="s">
        <v>159</v>
      </c>
    </row>
    <row r="204" spans="1:3" ht="15">
      <c r="A204" s="621" t="s">
        <v>1986</v>
      </c>
      <c r="B204" s="622" t="s">
        <v>1630</v>
      </c>
      <c r="C204" s="625" t="s">
        <v>159</v>
      </c>
    </row>
    <row r="205" spans="1:3" ht="15">
      <c r="A205" s="621" t="s">
        <v>1987</v>
      </c>
      <c r="B205" s="622" t="s">
        <v>1630</v>
      </c>
      <c r="C205" s="625" t="s">
        <v>159</v>
      </c>
    </row>
    <row r="206" spans="1:3" ht="15">
      <c r="A206" s="621" t="s">
        <v>1988</v>
      </c>
      <c r="B206" s="622" t="s">
        <v>1630</v>
      </c>
      <c r="C206" s="625" t="s">
        <v>159</v>
      </c>
    </row>
    <row r="207" ht="15" outlineLevel="1">
      <c r="A207" s="621" t="s">
        <v>1989</v>
      </c>
    </row>
    <row r="208" ht="15" outlineLevel="1">
      <c r="A208" s="621" t="s">
        <v>1990</v>
      </c>
    </row>
    <row r="209" ht="15" outlineLevel="1">
      <c r="A209" s="621" t="s">
        <v>1991</v>
      </c>
    </row>
    <row r="210" ht="15" outlineLevel="1">
      <c r="A210" s="621" t="s">
        <v>1992</v>
      </c>
    </row>
    <row r="211" ht="15" outlineLevel="1">
      <c r="A211" s="621" t="s">
        <v>1993</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5" right="0.708661417322835" top="0.748031496062992" bottom="0.748031496062992" header="0.31496062992126" footer="0.31496062992126"/>
  <pageSetup fitToHeight="4" fitToWidth="1" horizontalDpi="600" verticalDpi="600" orientation="landscape" paperSize="9" scale="54"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C383"/>
  <sheetViews>
    <sheetView zoomScale="70" zoomScaleNormal="70" workbookViewId="0" topLeftCell="A1"/>
  </sheetViews>
  <sheetFormatPr defaultColWidth="11.421875" defaultRowHeight="15" outlineLevelRow="1"/>
  <cols>
    <col min="1" max="1" width="16.28125" style="61" customWidth="1"/>
    <col min="2" max="2" width="93.00390625" style="66" bestFit="1" customWidth="1"/>
    <col min="3" max="3" width="114.8515625" style="63" customWidth="1"/>
    <col min="4" max="10" width="11.421875" style="63" customWidth="1"/>
    <col min="11" max="16384" width="11.421875" style="61" customWidth="1"/>
  </cols>
  <sheetData>
    <row r="1" spans="1:3" s="61" customFormat="1" ht="31.5">
      <c r="A1" s="18" t="s">
        <v>212</v>
      </c>
      <c r="B1" s="18"/>
      <c r="C1" s="631" t="s">
        <v>2159</v>
      </c>
    </row>
    <row r="2" spans="2:3" s="61" customFormat="1" ht="15">
      <c r="B2" s="44"/>
      <c r="C2" s="44"/>
    </row>
    <row r="3" spans="1:3" s="61" customFormat="1" ht="15">
      <c r="A3" s="59" t="s">
        <v>51</v>
      </c>
      <c r="B3" s="26"/>
      <c r="C3" s="44"/>
    </row>
    <row r="4" spans="2:3" s="61" customFormat="1" ht="15">
      <c r="B4" s="66"/>
      <c r="C4" s="27" t="s">
        <v>1513</v>
      </c>
    </row>
    <row r="5" spans="1:3" s="61" customFormat="1" ht="75">
      <c r="A5" s="17" t="s">
        <v>184</v>
      </c>
      <c r="B5" s="17" t="s">
        <v>1096</v>
      </c>
      <c r="C5" s="16" t="s">
        <v>1540</v>
      </c>
    </row>
    <row r="6" spans="1:3" s="61" customFormat="1" ht="315">
      <c r="A6" s="65" t="s">
        <v>1067</v>
      </c>
      <c r="B6" s="35" t="s">
        <v>201</v>
      </c>
      <c r="C6" s="654" t="s">
        <v>2123</v>
      </c>
    </row>
    <row r="7" spans="1:3" s="61" customFormat="1" ht="60">
      <c r="A7" s="65" t="s">
        <v>1068</v>
      </c>
      <c r="B7" s="35" t="s">
        <v>202</v>
      </c>
      <c r="C7" s="655" t="s">
        <v>2131</v>
      </c>
    </row>
    <row r="8" spans="1:3" s="61" customFormat="1" ht="60">
      <c r="A8" s="65" t="s">
        <v>1069</v>
      </c>
      <c r="B8" s="35" t="s">
        <v>203</v>
      </c>
      <c r="C8" s="656" t="s">
        <v>2124</v>
      </c>
    </row>
    <row r="9" spans="1:3" s="61" customFormat="1" ht="30">
      <c r="A9" s="65" t="s">
        <v>1070</v>
      </c>
      <c r="B9" s="35" t="s">
        <v>50</v>
      </c>
      <c r="C9" s="295" t="s">
        <v>1541</v>
      </c>
    </row>
    <row r="10" spans="1:3" s="61" customFormat="1" ht="30">
      <c r="A10" s="65" t="s">
        <v>1071</v>
      </c>
      <c r="B10" s="35" t="s">
        <v>1524</v>
      </c>
      <c r="C10" s="295" t="s">
        <v>1525</v>
      </c>
    </row>
    <row r="11" spans="1:3" s="61" customFormat="1" ht="135">
      <c r="A11" s="65" t="s">
        <v>1072</v>
      </c>
      <c r="B11" s="35" t="s">
        <v>1526</v>
      </c>
      <c r="C11" s="295" t="s">
        <v>1527</v>
      </c>
    </row>
    <row r="12" spans="1:3" s="61" customFormat="1" ht="30" customHeight="1">
      <c r="A12" s="65" t="s">
        <v>1073</v>
      </c>
      <c r="B12" s="35" t="s">
        <v>205</v>
      </c>
      <c r="C12" s="295" t="s">
        <v>1514</v>
      </c>
    </row>
    <row r="13" spans="1:3" s="61" customFormat="1" ht="75">
      <c r="A13" s="65" t="s">
        <v>1074</v>
      </c>
      <c r="B13" s="35" t="s">
        <v>217</v>
      </c>
      <c r="C13" s="295" t="s">
        <v>1542</v>
      </c>
    </row>
    <row r="14" spans="1:3" s="61" customFormat="1" ht="178.5" customHeight="1">
      <c r="A14" s="65" t="s">
        <v>1075</v>
      </c>
      <c r="B14" s="35" t="s">
        <v>218</v>
      </c>
      <c r="C14" s="295" t="s">
        <v>1543</v>
      </c>
    </row>
    <row r="15" spans="1:3" s="61" customFormat="1" ht="65.25" customHeight="1">
      <c r="A15" s="65" t="s">
        <v>1076</v>
      </c>
      <c r="B15" s="35" t="s">
        <v>204</v>
      </c>
      <c r="C15" s="295" t="s">
        <v>1515</v>
      </c>
    </row>
    <row r="16" spans="1:3" s="61" customFormat="1" ht="30">
      <c r="A16" s="65" t="s">
        <v>1077</v>
      </c>
      <c r="B16" s="11" t="s">
        <v>2119</v>
      </c>
      <c r="C16" s="295" t="s">
        <v>2120</v>
      </c>
    </row>
    <row r="17" spans="1:3" s="61" customFormat="1" ht="154.5" customHeight="1">
      <c r="A17" s="65" t="s">
        <v>1078</v>
      </c>
      <c r="B17" s="11" t="s">
        <v>138</v>
      </c>
      <c r="C17" s="295" t="s">
        <v>1544</v>
      </c>
    </row>
    <row r="18" spans="1:3" s="61" customFormat="1" ht="15">
      <c r="A18" s="65" t="s">
        <v>1079</v>
      </c>
      <c r="B18" s="11" t="s">
        <v>135</v>
      </c>
      <c r="C18" s="296" t="s">
        <v>1516</v>
      </c>
    </row>
    <row r="19" spans="1:3" s="61" customFormat="1" ht="28.5" customHeight="1" outlineLevel="1">
      <c r="A19" s="65" t="s">
        <v>1080</v>
      </c>
      <c r="B19" s="11" t="s">
        <v>1099</v>
      </c>
      <c r="C19" s="295" t="s">
        <v>1517</v>
      </c>
    </row>
    <row r="20" spans="1:3" s="61" customFormat="1" ht="77.25" customHeight="1" outlineLevel="1">
      <c r="A20" s="65" t="s">
        <v>1081</v>
      </c>
      <c r="B20" s="35" t="s">
        <v>2114</v>
      </c>
      <c r="C20" s="295" t="s">
        <v>2115</v>
      </c>
    </row>
    <row r="21" spans="1:3" s="61" customFormat="1" ht="60" outlineLevel="1">
      <c r="A21" s="65" t="s">
        <v>1082</v>
      </c>
      <c r="B21" s="11" t="s">
        <v>1519</v>
      </c>
      <c r="C21" s="295" t="s">
        <v>2118</v>
      </c>
    </row>
    <row r="22" spans="1:3" s="61" customFormat="1" ht="15" outlineLevel="1">
      <c r="A22" s="65" t="s">
        <v>1083</v>
      </c>
      <c r="B22" s="64"/>
      <c r="C22" s="66"/>
    </row>
    <row r="23" spans="1:3" s="61" customFormat="1" ht="15" outlineLevel="1">
      <c r="A23" s="65" t="s">
        <v>1084</v>
      </c>
      <c r="B23" s="64"/>
      <c r="C23" s="66"/>
    </row>
    <row r="24" spans="1:3" s="61" customFormat="1" ht="18.75">
      <c r="A24" s="17"/>
      <c r="B24" s="17" t="s">
        <v>1097</v>
      </c>
      <c r="C24" s="16" t="s">
        <v>141</v>
      </c>
    </row>
    <row r="25" spans="1:3" s="61" customFormat="1" ht="15">
      <c r="A25" s="65" t="s">
        <v>1085</v>
      </c>
      <c r="B25" s="11" t="s">
        <v>142</v>
      </c>
      <c r="C25" s="66" t="s">
        <v>158</v>
      </c>
    </row>
    <row r="26" spans="1:3" s="61" customFormat="1" ht="15">
      <c r="A26" s="65" t="s">
        <v>1086</v>
      </c>
      <c r="B26" s="11" t="s">
        <v>143</v>
      </c>
      <c r="C26" s="66" t="s">
        <v>159</v>
      </c>
    </row>
    <row r="27" spans="1:3" s="61" customFormat="1" ht="15">
      <c r="A27" s="65" t="s">
        <v>1087</v>
      </c>
      <c r="B27" s="11" t="s">
        <v>144</v>
      </c>
      <c r="C27" s="66" t="s">
        <v>160</v>
      </c>
    </row>
    <row r="28" spans="1:3" s="61" customFormat="1" ht="15" outlineLevel="1">
      <c r="A28" s="65" t="s">
        <v>1085</v>
      </c>
      <c r="B28" s="62"/>
      <c r="C28" s="66"/>
    </row>
    <row r="29" spans="1:3" s="61" customFormat="1" ht="15" outlineLevel="1">
      <c r="A29" s="65" t="s">
        <v>1088</v>
      </c>
      <c r="B29" s="62"/>
      <c r="C29" s="66"/>
    </row>
    <row r="30" spans="1:3" s="61" customFormat="1" ht="15" outlineLevel="1">
      <c r="A30" s="65" t="s">
        <v>1089</v>
      </c>
      <c r="B30" s="11"/>
      <c r="C30" s="66"/>
    </row>
    <row r="31" spans="1:3" s="61" customFormat="1" ht="18.75">
      <c r="A31" s="17"/>
      <c r="B31" s="17" t="s">
        <v>1098</v>
      </c>
      <c r="C31" s="16" t="s">
        <v>49</v>
      </c>
    </row>
    <row r="32" spans="1:3" s="61" customFormat="1" ht="373.5" customHeight="1">
      <c r="A32" s="65" t="s">
        <v>1090</v>
      </c>
      <c r="B32" s="35" t="s">
        <v>1464</v>
      </c>
      <c r="C32" s="295" t="s">
        <v>2104</v>
      </c>
    </row>
    <row r="33" spans="1:3" s="61" customFormat="1" ht="282" customHeight="1">
      <c r="A33" s="65" t="s">
        <v>1091</v>
      </c>
      <c r="B33" s="35" t="s">
        <v>1518</v>
      </c>
      <c r="C33" s="295" t="s">
        <v>2121</v>
      </c>
    </row>
    <row r="34" spans="1:3" s="61" customFormat="1" ht="45">
      <c r="A34" s="65" t="s">
        <v>1092</v>
      </c>
      <c r="B34" s="11" t="s">
        <v>1528</v>
      </c>
      <c r="C34" s="295" t="s">
        <v>1529</v>
      </c>
    </row>
    <row r="35" spans="1:3" s="61" customFormat="1" ht="15">
      <c r="A35" s="65" t="s">
        <v>1093</v>
      </c>
      <c r="B35" s="62"/>
      <c r="C35" s="63"/>
    </row>
    <row r="36" spans="1:3" s="61" customFormat="1" ht="15">
      <c r="A36" s="65" t="s">
        <v>1094</v>
      </c>
      <c r="B36" s="62"/>
      <c r="C36" s="63"/>
    </row>
    <row r="37" spans="1:3" s="61" customFormat="1" ht="15">
      <c r="A37" s="65" t="s">
        <v>1095</v>
      </c>
      <c r="B37" s="62"/>
      <c r="C37" s="63"/>
    </row>
    <row r="38" spans="2:3" s="61" customFormat="1" ht="15">
      <c r="B38" s="62"/>
      <c r="C38" s="63"/>
    </row>
    <row r="39" spans="2:3" s="61" customFormat="1" ht="15">
      <c r="B39" s="62"/>
      <c r="C39" s="63"/>
    </row>
    <row r="40" spans="2:3" s="61" customFormat="1" ht="15">
      <c r="B40" s="62"/>
      <c r="C40" s="63"/>
    </row>
    <row r="41" spans="2:3" s="61" customFormat="1" ht="15">
      <c r="B41" s="62"/>
      <c r="C41" s="63"/>
    </row>
    <row r="42" spans="2:3" s="61" customFormat="1" ht="15">
      <c r="B42" s="62"/>
      <c r="C42" s="63"/>
    </row>
    <row r="43" spans="2:3" s="61" customFormat="1" ht="15">
      <c r="B43" s="62"/>
      <c r="C43" s="63"/>
    </row>
    <row r="44" spans="2:3" s="61" customFormat="1" ht="15">
      <c r="B44" s="62"/>
      <c r="C44" s="63"/>
    </row>
    <row r="45" spans="2:3" s="61" customFormat="1" ht="15">
      <c r="B45" s="62"/>
      <c r="C45" s="63"/>
    </row>
    <row r="46" spans="2:3" s="61" customFormat="1" ht="15">
      <c r="B46" s="62"/>
      <c r="C46" s="63"/>
    </row>
    <row r="47" spans="2:3" s="61" customFormat="1" ht="15">
      <c r="B47" s="62"/>
      <c r="C47" s="63"/>
    </row>
    <row r="48" spans="2:3" s="61" customFormat="1" ht="15">
      <c r="B48" s="62"/>
      <c r="C48" s="63"/>
    </row>
    <row r="49" s="61" customFormat="1" ht="15">
      <c r="B49" s="62"/>
    </row>
    <row r="50" s="61" customFormat="1" ht="15">
      <c r="B50" s="62"/>
    </row>
    <row r="51" s="61" customFormat="1" ht="15">
      <c r="B51" s="62"/>
    </row>
    <row r="52" s="61" customFormat="1" ht="15">
      <c r="B52" s="62"/>
    </row>
    <row r="53" s="61" customFormat="1" ht="15">
      <c r="B53" s="62"/>
    </row>
    <row r="54" s="61" customFormat="1" ht="15">
      <c r="B54" s="62"/>
    </row>
    <row r="55" s="61" customFormat="1" ht="15">
      <c r="B55" s="62"/>
    </row>
    <row r="56" s="61" customFormat="1" ht="15">
      <c r="B56" s="62"/>
    </row>
    <row r="57" s="61" customFormat="1" ht="15">
      <c r="B57" s="62"/>
    </row>
    <row r="58" s="61" customFormat="1" ht="15">
      <c r="B58" s="62"/>
    </row>
    <row r="59" s="61" customFormat="1" ht="15">
      <c r="B59" s="62"/>
    </row>
    <row r="60" s="61" customFormat="1" ht="15">
      <c r="B60" s="62"/>
    </row>
    <row r="61" s="61" customFormat="1" ht="15">
      <c r="B61" s="62"/>
    </row>
    <row r="62" s="61" customFormat="1" ht="15">
      <c r="B62" s="62"/>
    </row>
    <row r="63" s="61" customFormat="1" ht="15">
      <c r="B63" s="62"/>
    </row>
    <row r="64" s="61" customFormat="1" ht="15">
      <c r="B64" s="62"/>
    </row>
    <row r="65" s="61" customFormat="1" ht="15">
      <c r="B65" s="62"/>
    </row>
    <row r="66" s="61" customFormat="1" ht="15">
      <c r="B66" s="62"/>
    </row>
    <row r="67" s="61" customFormat="1" ht="15">
      <c r="B67" s="62"/>
    </row>
    <row r="68" s="61" customFormat="1" ht="15">
      <c r="B68" s="62"/>
    </row>
    <row r="69" s="61" customFormat="1" ht="15">
      <c r="B69" s="62"/>
    </row>
    <row r="70" s="61" customFormat="1" ht="15">
      <c r="B70" s="62"/>
    </row>
    <row r="71" s="61" customFormat="1" ht="15">
      <c r="B71" s="62"/>
    </row>
    <row r="72" s="61" customFormat="1" ht="15">
      <c r="B72" s="62"/>
    </row>
    <row r="73" s="61" customFormat="1" ht="15">
      <c r="B73" s="62"/>
    </row>
    <row r="74" s="61" customFormat="1" ht="15">
      <c r="B74" s="62"/>
    </row>
    <row r="75" s="61" customFormat="1" ht="15">
      <c r="B75" s="62"/>
    </row>
    <row r="76" s="61" customFormat="1" ht="15">
      <c r="B76" s="62"/>
    </row>
    <row r="77" s="61" customFormat="1" ht="15">
      <c r="B77" s="62"/>
    </row>
    <row r="78" s="61" customFormat="1" ht="15">
      <c r="B78" s="62"/>
    </row>
    <row r="79" s="61" customFormat="1" ht="15">
      <c r="B79" s="62"/>
    </row>
    <row r="80" s="61" customFormat="1" ht="15">
      <c r="B80" s="62"/>
    </row>
    <row r="81" s="61" customFormat="1" ht="15">
      <c r="B81" s="62"/>
    </row>
    <row r="82" s="61" customFormat="1" ht="15">
      <c r="B82" s="62"/>
    </row>
    <row r="83" s="61" customFormat="1" ht="15">
      <c r="B83" s="44"/>
    </row>
    <row r="84" s="61" customFormat="1" ht="15">
      <c r="B84" s="44"/>
    </row>
    <row r="85" s="61" customFormat="1" ht="15">
      <c r="B85" s="44"/>
    </row>
    <row r="86" s="61" customFormat="1" ht="15">
      <c r="B86" s="44"/>
    </row>
    <row r="87" s="61" customFormat="1" ht="15">
      <c r="B87" s="44"/>
    </row>
    <row r="88" s="61" customFormat="1" ht="15">
      <c r="B88" s="44"/>
    </row>
    <row r="89" s="61" customFormat="1" ht="15">
      <c r="B89" s="44"/>
    </row>
    <row r="90" s="61" customFormat="1" ht="15">
      <c r="B90" s="44"/>
    </row>
    <row r="91" s="61" customFormat="1" ht="15">
      <c r="B91" s="44"/>
    </row>
    <row r="92" s="61" customFormat="1" ht="15">
      <c r="B92" s="44"/>
    </row>
    <row r="93" s="61" customFormat="1" ht="15">
      <c r="B93" s="62"/>
    </row>
    <row r="94" s="61" customFormat="1" ht="15">
      <c r="B94" s="62"/>
    </row>
    <row r="95" s="61" customFormat="1" ht="15">
      <c r="B95" s="62"/>
    </row>
    <row r="96" s="61" customFormat="1" ht="15">
      <c r="B96" s="62"/>
    </row>
    <row r="97" s="61" customFormat="1" ht="15">
      <c r="B97" s="62"/>
    </row>
    <row r="98" s="61" customFormat="1" ht="15">
      <c r="B98" s="62"/>
    </row>
    <row r="99" s="61" customFormat="1" ht="15">
      <c r="B99" s="62"/>
    </row>
    <row r="100" s="61" customFormat="1" ht="15">
      <c r="B100" s="62"/>
    </row>
    <row r="101" s="61" customFormat="1" ht="15">
      <c r="B101" s="8"/>
    </row>
    <row r="102" s="61" customFormat="1" ht="15">
      <c r="B102" s="62"/>
    </row>
    <row r="103" s="61" customFormat="1" ht="15">
      <c r="B103" s="62"/>
    </row>
    <row r="104" s="61" customFormat="1" ht="15">
      <c r="B104" s="62"/>
    </row>
    <row r="105" s="61" customFormat="1" ht="15">
      <c r="B105" s="62"/>
    </row>
    <row r="106" s="61" customFormat="1" ht="15">
      <c r="B106" s="62"/>
    </row>
    <row r="107" s="61" customFormat="1" ht="15">
      <c r="B107" s="62"/>
    </row>
    <row r="108" s="61" customFormat="1" ht="15">
      <c r="B108" s="62"/>
    </row>
    <row r="109" s="61" customFormat="1" ht="15">
      <c r="B109" s="62"/>
    </row>
    <row r="110" s="61" customFormat="1" ht="15">
      <c r="B110" s="62"/>
    </row>
    <row r="111" s="61" customFormat="1" ht="15">
      <c r="B111" s="62"/>
    </row>
    <row r="112" s="61" customFormat="1" ht="15">
      <c r="B112" s="62"/>
    </row>
    <row r="113" s="61" customFormat="1" ht="15">
      <c r="B113" s="62"/>
    </row>
    <row r="114" s="61" customFormat="1" ht="15">
      <c r="B114" s="62"/>
    </row>
    <row r="115" s="61" customFormat="1" ht="15">
      <c r="B115" s="62"/>
    </row>
    <row r="116" s="61" customFormat="1" ht="15">
      <c r="B116" s="62"/>
    </row>
    <row r="117" s="61" customFormat="1" ht="15">
      <c r="B117" s="62"/>
    </row>
    <row r="118" s="61" customFormat="1" ht="15">
      <c r="B118" s="62"/>
    </row>
    <row r="120" s="61" customFormat="1" ht="15">
      <c r="B120" s="62"/>
    </row>
    <row r="121" s="61" customFormat="1" ht="15">
      <c r="B121" s="62"/>
    </row>
    <row r="122" s="61" customFormat="1" ht="15">
      <c r="B122" s="62"/>
    </row>
    <row r="127" s="61" customFormat="1" ht="15">
      <c r="B127" s="3"/>
    </row>
    <row r="128" s="61" customFormat="1" ht="15">
      <c r="B128" s="5"/>
    </row>
    <row r="134" s="61" customFormat="1" ht="15">
      <c r="B134" s="11"/>
    </row>
    <row r="135" s="61" customFormat="1" ht="15">
      <c r="B135" s="62"/>
    </row>
    <row r="137" s="61" customFormat="1" ht="15">
      <c r="B137" s="62"/>
    </row>
    <row r="138" s="61" customFormat="1" ht="15">
      <c r="B138" s="62"/>
    </row>
    <row r="139" s="61" customFormat="1" ht="15">
      <c r="B139" s="62"/>
    </row>
    <row r="140" s="61" customFormat="1" ht="15">
      <c r="B140" s="62"/>
    </row>
    <row r="141" s="61" customFormat="1" ht="15">
      <c r="B141" s="62"/>
    </row>
    <row r="142" s="61" customFormat="1" ht="15">
      <c r="B142" s="62"/>
    </row>
    <row r="143" s="61" customFormat="1" ht="15">
      <c r="B143" s="62"/>
    </row>
    <row r="144" s="61" customFormat="1" ht="15">
      <c r="B144" s="62"/>
    </row>
    <row r="145" s="61" customFormat="1" ht="15">
      <c r="B145" s="62"/>
    </row>
    <row r="146" s="61" customFormat="1" ht="15">
      <c r="B146" s="62"/>
    </row>
    <row r="147" s="61" customFormat="1" ht="15">
      <c r="B147" s="62"/>
    </row>
    <row r="148" s="61" customFormat="1" ht="15">
      <c r="B148" s="62"/>
    </row>
    <row r="245" s="61" customFormat="1" ht="15">
      <c r="B245" s="35"/>
    </row>
    <row r="246" s="61" customFormat="1" ht="15">
      <c r="B246" s="62"/>
    </row>
    <row r="247" s="61" customFormat="1" ht="15">
      <c r="B247" s="62"/>
    </row>
    <row r="250" s="61" customFormat="1" ht="15">
      <c r="B250" s="62"/>
    </row>
    <row r="266" s="61" customFormat="1" ht="15">
      <c r="B266" s="35"/>
    </row>
    <row r="296" s="61" customFormat="1" ht="15">
      <c r="B296" s="3"/>
    </row>
    <row r="297" s="61" customFormat="1" ht="15">
      <c r="B297" s="62"/>
    </row>
    <row r="299" s="61" customFormat="1" ht="15">
      <c r="B299" s="62"/>
    </row>
    <row r="300" s="61" customFormat="1" ht="15">
      <c r="B300" s="62"/>
    </row>
    <row r="301" s="61" customFormat="1" ht="15">
      <c r="B301" s="62"/>
    </row>
    <row r="302" s="61" customFormat="1" ht="15">
      <c r="B302" s="62"/>
    </row>
    <row r="303" s="61" customFormat="1" ht="15">
      <c r="B303" s="62"/>
    </row>
    <row r="304" s="61" customFormat="1" ht="15">
      <c r="B304" s="62"/>
    </row>
    <row r="305" s="61" customFormat="1" ht="15">
      <c r="B305" s="62"/>
    </row>
    <row r="306" s="61" customFormat="1" ht="15">
      <c r="B306" s="62"/>
    </row>
    <row r="307" s="61" customFormat="1" ht="15">
      <c r="B307" s="62"/>
    </row>
    <row r="308" s="61" customFormat="1" ht="15">
      <c r="B308" s="62"/>
    </row>
    <row r="309" s="61" customFormat="1" ht="15">
      <c r="B309" s="62"/>
    </row>
    <row r="310" s="61" customFormat="1" ht="15">
      <c r="B310" s="62"/>
    </row>
    <row r="322" s="61" customFormat="1" ht="15">
      <c r="B322" s="62"/>
    </row>
    <row r="323" s="61" customFormat="1" ht="15">
      <c r="B323" s="62"/>
    </row>
    <row r="324" s="61" customFormat="1" ht="15">
      <c r="B324" s="62"/>
    </row>
    <row r="325" s="61" customFormat="1" ht="15">
      <c r="B325" s="62"/>
    </row>
    <row r="326" s="61" customFormat="1" ht="15">
      <c r="B326" s="62"/>
    </row>
    <row r="327" s="61" customFormat="1" ht="15">
      <c r="B327" s="62"/>
    </row>
    <row r="328" s="61" customFormat="1" ht="15">
      <c r="B328" s="62"/>
    </row>
    <row r="329" s="61" customFormat="1" ht="15">
      <c r="B329" s="62"/>
    </row>
    <row r="330" s="61" customFormat="1" ht="15">
      <c r="B330" s="62"/>
    </row>
    <row r="332" s="61" customFormat="1" ht="15">
      <c r="B332" s="62"/>
    </row>
    <row r="333" s="61" customFormat="1" ht="15">
      <c r="B333" s="62"/>
    </row>
    <row r="334" s="61" customFormat="1" ht="15">
      <c r="B334" s="62"/>
    </row>
    <row r="335" s="61" customFormat="1" ht="15">
      <c r="B335" s="62"/>
    </row>
    <row r="336" s="61" customFormat="1" ht="15">
      <c r="B336" s="62"/>
    </row>
    <row r="338" s="61" customFormat="1" ht="15">
      <c r="B338" s="62"/>
    </row>
    <row r="341" s="61" customFormat="1" ht="15">
      <c r="B341" s="62"/>
    </row>
    <row r="344" s="61" customFormat="1" ht="15">
      <c r="B344" s="62"/>
    </row>
    <row r="345" s="61" customFormat="1" ht="15">
      <c r="B345" s="62"/>
    </row>
    <row r="346" s="61" customFormat="1" ht="15">
      <c r="B346" s="62"/>
    </row>
    <row r="347" s="61" customFormat="1" ht="15">
      <c r="B347" s="62"/>
    </row>
    <row r="348" s="61" customFormat="1" ht="15">
      <c r="B348" s="62"/>
    </row>
    <row r="349" s="61" customFormat="1" ht="15">
      <c r="B349" s="62"/>
    </row>
    <row r="350" s="61" customFormat="1" ht="15">
      <c r="B350" s="62"/>
    </row>
    <row r="351" s="61" customFormat="1" ht="15">
      <c r="B351" s="62"/>
    </row>
    <row r="352" s="61" customFormat="1" ht="15">
      <c r="B352" s="62"/>
    </row>
    <row r="353" s="61" customFormat="1" ht="15">
      <c r="B353" s="62"/>
    </row>
    <row r="354" s="61" customFormat="1" ht="15">
      <c r="B354" s="62"/>
    </row>
    <row r="355" s="61" customFormat="1" ht="15">
      <c r="B355" s="62"/>
    </row>
    <row r="356" s="61" customFormat="1" ht="15">
      <c r="B356" s="62"/>
    </row>
    <row r="357" s="61" customFormat="1" ht="15">
      <c r="B357" s="62"/>
    </row>
    <row r="358" s="61" customFormat="1" ht="15">
      <c r="B358" s="62"/>
    </row>
    <row r="359" s="61" customFormat="1" ht="15">
      <c r="B359" s="62"/>
    </row>
    <row r="360" s="61" customFormat="1" ht="15">
      <c r="B360" s="62"/>
    </row>
    <row r="361" s="61" customFormat="1" ht="15">
      <c r="B361" s="62"/>
    </row>
    <row r="362" s="61" customFormat="1" ht="15">
      <c r="B362" s="62"/>
    </row>
    <row r="366" s="61" customFormat="1" ht="15">
      <c r="B366" s="3"/>
    </row>
    <row r="383" s="61" customFormat="1" ht="15">
      <c r="B383" s="13"/>
    </row>
  </sheetData>
  <printOptions/>
  <pageMargins left="0.708661417322835" right="0.708661417322835" top="0.748031496062992" bottom="0.748031496062992" header="0.31496062992126" footer="0.31496062992126"/>
  <pageSetup fitToHeight="3" fitToWidth="1" horizontalDpi="600" verticalDpi="600" orientation="landscape" paperSize="9" scale="47" r:id="rId2"/>
  <headerFooter>
    <oddHeader>&amp;R&amp;G</oddHeader>
  </headerFooter>
  <rowBreaks count="1" manualBreakCount="1">
    <brk id="31" max="16383" man="1"/>
  </rowBreaks>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R264"/>
  <sheetViews>
    <sheetView showGridLines="0" zoomScale="130" zoomScaleNormal="130" zoomScaleSheetLayoutView="100" zoomScalePageLayoutView="85" workbookViewId="0" topLeftCell="A1"/>
  </sheetViews>
  <sheetFormatPr defaultColWidth="9.140625" defaultRowHeight="15"/>
  <cols>
    <col min="1" max="1" width="12.8515625" style="660" customWidth="1"/>
    <col min="2" max="2" width="25.140625" style="660" customWidth="1"/>
    <col min="3" max="3" width="21.00390625" style="660" customWidth="1"/>
    <col min="4" max="4" width="1.7109375" style="660" customWidth="1"/>
    <col min="5" max="5" width="21.8515625" style="660" customWidth="1"/>
    <col min="6" max="6" width="17.7109375" style="660" customWidth="1"/>
    <col min="7" max="7" width="27.28125" style="660" customWidth="1"/>
    <col min="8" max="8" width="15.28125" style="660" customWidth="1"/>
    <col min="9" max="9" width="18.140625" style="660" bestFit="1" customWidth="1"/>
    <col min="10" max="10" width="14.421875" style="660" bestFit="1" customWidth="1"/>
    <col min="11" max="16384" width="9.140625" style="660" customWidth="1"/>
  </cols>
  <sheetData>
    <row r="1" spans="1:18" s="114" customFormat="1" ht="23.25">
      <c r="A1" s="297" t="s">
        <v>1157</v>
      </c>
      <c r="B1" s="300"/>
      <c r="C1" s="300"/>
      <c r="D1" s="300"/>
      <c r="E1" s="300"/>
      <c r="F1" s="301"/>
      <c r="G1" s="302"/>
      <c r="H1" s="302"/>
      <c r="I1" s="302"/>
      <c r="J1" s="303"/>
      <c r="K1" s="304"/>
      <c r="L1" s="302"/>
      <c r="M1" s="302"/>
      <c r="N1" s="305"/>
      <c r="R1" s="305"/>
    </row>
    <row r="2" spans="1:18" s="114" customFormat="1" ht="15.75">
      <c r="A2" s="306" t="s">
        <v>1156</v>
      </c>
      <c r="B2" s="306"/>
      <c r="C2" s="306"/>
      <c r="D2" s="306"/>
      <c r="E2" s="871">
        <v>43830</v>
      </c>
      <c r="F2" s="307"/>
      <c r="G2" s="308"/>
      <c r="H2" s="303"/>
      <c r="J2" s="303"/>
      <c r="K2" s="309"/>
      <c r="L2" s="303"/>
      <c r="M2" s="310"/>
      <c r="N2" s="305"/>
      <c r="R2" s="305"/>
    </row>
    <row r="3" spans="1:12" s="661" customFormat="1" ht="15.75">
      <c r="A3" s="936"/>
      <c r="B3" s="936"/>
      <c r="C3" s="936"/>
      <c r="D3" s="887"/>
      <c r="E3" s="303"/>
      <c r="F3" s="452"/>
      <c r="G3" s="303"/>
      <c r="H3" s="303"/>
      <c r="I3" s="660"/>
      <c r="J3" s="660"/>
      <c r="K3" s="660"/>
      <c r="L3" s="660"/>
    </row>
    <row r="4" spans="1:12" s="661" customFormat="1" ht="12.75" customHeight="1">
      <c r="A4" s="303"/>
      <c r="B4" s="303"/>
      <c r="C4" s="303"/>
      <c r="D4" s="303"/>
      <c r="E4" s="303"/>
      <c r="F4" s="303"/>
      <c r="G4" s="303"/>
      <c r="H4" s="303"/>
      <c r="I4" s="660"/>
      <c r="J4" s="660"/>
      <c r="K4" s="660"/>
      <c r="L4" s="660"/>
    </row>
    <row r="5" spans="1:12" s="661" customFormat="1" ht="12.75" customHeight="1">
      <c r="A5" s="303"/>
      <c r="B5" s="303"/>
      <c r="C5" s="303"/>
      <c r="D5" s="303"/>
      <c r="E5" s="303"/>
      <c r="F5" s="303"/>
      <c r="G5" s="303"/>
      <c r="H5" s="303"/>
      <c r="I5" s="662"/>
      <c r="J5" s="662"/>
      <c r="K5" s="662"/>
      <c r="L5" s="662"/>
    </row>
    <row r="6" spans="1:8" s="663" customFormat="1" ht="99.75" customHeight="1">
      <c r="A6" s="939" t="s">
        <v>1258</v>
      </c>
      <c r="B6" s="939"/>
      <c r="C6" s="939"/>
      <c r="D6" s="939"/>
      <c r="E6" s="939"/>
      <c r="F6" s="939"/>
      <c r="G6" s="939"/>
      <c r="H6" s="939"/>
    </row>
    <row r="7" spans="1:8" s="663" customFormat="1" ht="21" customHeight="1">
      <c r="A7" s="937" t="s">
        <v>1257</v>
      </c>
      <c r="B7" s="937"/>
      <c r="C7" s="937"/>
      <c r="D7" s="937"/>
      <c r="E7" s="937"/>
      <c r="F7" s="937"/>
      <c r="G7" s="937"/>
      <c r="H7" s="937"/>
    </row>
    <row r="8" spans="1:8" s="663" customFormat="1" ht="0.75" customHeight="1" hidden="1">
      <c r="A8" s="888"/>
      <c r="B8" s="888"/>
      <c r="C8" s="888"/>
      <c r="D8" s="888"/>
      <c r="E8" s="888"/>
      <c r="F8" s="888"/>
      <c r="G8" s="888"/>
      <c r="H8" s="888"/>
    </row>
    <row r="9" spans="1:8" s="664" customFormat="1" ht="33.75" customHeight="1">
      <c r="A9" s="938" t="s">
        <v>1256</v>
      </c>
      <c r="B9" s="938"/>
      <c r="C9" s="938"/>
      <c r="D9" s="938"/>
      <c r="E9" s="938"/>
      <c r="F9" s="938"/>
      <c r="G9" s="938"/>
      <c r="H9" s="938"/>
    </row>
    <row r="10" spans="1:12" s="664" customFormat="1" ht="12">
      <c r="A10" s="453" t="s">
        <v>1255</v>
      </c>
      <c r="B10" s="454"/>
      <c r="C10" s="454"/>
      <c r="D10" s="657"/>
      <c r="E10" s="506" t="s">
        <v>1254</v>
      </c>
      <c r="F10" s="454"/>
      <c r="G10" s="454"/>
      <c r="H10" s="454"/>
      <c r="I10" s="665"/>
      <c r="J10" s="665"/>
      <c r="K10" s="665"/>
      <c r="L10" s="665"/>
    </row>
    <row r="11" spans="1:8" ht="0.75" customHeight="1">
      <c r="A11" s="455"/>
      <c r="B11" s="455"/>
      <c r="C11" s="455"/>
      <c r="D11" s="455"/>
      <c r="E11" s="455"/>
      <c r="F11" s="455"/>
      <c r="G11" s="455"/>
      <c r="H11" s="455"/>
    </row>
    <row r="12" spans="1:8" ht="15" customHeight="1">
      <c r="A12" s="456" t="s">
        <v>1253</v>
      </c>
      <c r="B12" s="456"/>
      <c r="C12" s="457"/>
      <c r="D12" s="457"/>
      <c r="E12" s="457"/>
      <c r="F12" s="455"/>
      <c r="G12" s="455"/>
      <c r="H12" s="455"/>
    </row>
    <row r="13" spans="1:8" ht="1.5" customHeight="1" hidden="1">
      <c r="A13" s="413"/>
      <c r="B13" s="413"/>
      <c r="C13" s="413"/>
      <c r="D13" s="413"/>
      <c r="E13" s="413"/>
      <c r="F13" s="413"/>
      <c r="G13" s="413"/>
      <c r="H13" s="458"/>
    </row>
    <row r="14" spans="1:8" ht="15">
      <c r="A14" s="459" t="s">
        <v>1252</v>
      </c>
      <c r="B14" s="459"/>
      <c r="C14" s="460"/>
      <c r="D14" s="460"/>
      <c r="E14" s="460"/>
      <c r="F14" s="460"/>
      <c r="G14" s="460"/>
      <c r="H14" s="460"/>
    </row>
    <row r="15" spans="1:8" ht="0.75" customHeight="1">
      <c r="A15" s="413"/>
      <c r="B15" s="413"/>
      <c r="C15" s="413"/>
      <c r="D15" s="413"/>
      <c r="E15" s="413"/>
      <c r="F15" s="413"/>
      <c r="G15" s="413"/>
      <c r="H15" s="413"/>
    </row>
    <row r="16" spans="1:8" ht="11.25" customHeight="1">
      <c r="A16" s="461" t="s">
        <v>118</v>
      </c>
      <c r="B16" s="413"/>
      <c r="C16" s="413"/>
      <c r="D16" s="413"/>
      <c r="E16" s="413"/>
      <c r="F16" s="413"/>
      <c r="G16" s="413"/>
      <c r="H16" s="413"/>
    </row>
    <row r="17" spans="1:8" s="662" customFormat="1" ht="12" customHeight="1">
      <c r="A17" s="462"/>
      <c r="B17" s="462" t="s">
        <v>1251</v>
      </c>
      <c r="C17" s="462"/>
      <c r="D17" s="463"/>
      <c r="E17" s="462" t="s">
        <v>1250</v>
      </c>
      <c r="F17" s="462" t="s">
        <v>1249</v>
      </c>
      <c r="G17" s="462"/>
      <c r="H17" s="462"/>
    </row>
    <row r="18" spans="1:8" s="669" customFormat="1" ht="15">
      <c r="A18" s="461" t="s">
        <v>2206</v>
      </c>
      <c r="B18" s="583" t="s">
        <v>1248</v>
      </c>
      <c r="C18" s="464" t="s">
        <v>1247</v>
      </c>
      <c r="D18" s="464"/>
      <c r="E18" s="464" t="s">
        <v>1246</v>
      </c>
      <c r="F18" s="464" t="s">
        <v>2207</v>
      </c>
      <c r="G18" s="464" t="s">
        <v>1245</v>
      </c>
      <c r="H18" s="464" t="s">
        <v>1244</v>
      </c>
    </row>
    <row r="19" spans="1:9" ht="15">
      <c r="A19" s="470" t="s">
        <v>1224</v>
      </c>
      <c r="B19" s="585">
        <v>500000000</v>
      </c>
      <c r="C19" s="466" t="s">
        <v>1243</v>
      </c>
      <c r="D19" s="466"/>
      <c r="E19" s="467">
        <v>557485000</v>
      </c>
      <c r="F19" s="987">
        <v>44307</v>
      </c>
      <c r="G19" s="468">
        <v>0.0225</v>
      </c>
      <c r="H19" s="891" t="s">
        <v>1228</v>
      </c>
      <c r="I19" s="671"/>
    </row>
    <row r="20" spans="1:9" ht="15">
      <c r="A20" s="465" t="s">
        <v>1223</v>
      </c>
      <c r="B20" s="584">
        <v>2000000000</v>
      </c>
      <c r="C20" s="466" t="s">
        <v>1242</v>
      </c>
      <c r="D20" s="466"/>
      <c r="E20" s="469">
        <v>2730000000</v>
      </c>
      <c r="F20" s="987">
        <v>44047</v>
      </c>
      <c r="G20" s="468">
        <v>0.01625</v>
      </c>
      <c r="H20" s="891" t="s">
        <v>1228</v>
      </c>
      <c r="I20" s="671"/>
    </row>
    <row r="21" spans="1:9" ht="15">
      <c r="A21" s="471" t="s">
        <v>1222</v>
      </c>
      <c r="B21" s="586" t="s">
        <v>1241</v>
      </c>
      <c r="C21" s="466" t="s">
        <v>1240</v>
      </c>
      <c r="D21" s="466"/>
      <c r="E21" s="472">
        <v>2504000000</v>
      </c>
      <c r="F21" s="988">
        <v>43866</v>
      </c>
      <c r="G21" s="473">
        <v>0.01875</v>
      </c>
      <c r="H21" s="474" t="s">
        <v>1228</v>
      </c>
      <c r="I21" s="675"/>
    </row>
    <row r="22" spans="1:9" ht="15">
      <c r="A22" s="897" t="s">
        <v>1221</v>
      </c>
      <c r="B22" s="898">
        <v>1500000000</v>
      </c>
      <c r="C22" s="899" t="s">
        <v>1172</v>
      </c>
      <c r="D22" s="900"/>
      <c r="E22" s="901">
        <v>1500000000</v>
      </c>
      <c r="F22" s="989">
        <v>43913</v>
      </c>
      <c r="G22" s="902" t="s">
        <v>1239</v>
      </c>
      <c r="H22" s="903" t="s">
        <v>1232</v>
      </c>
      <c r="I22" s="671"/>
    </row>
    <row r="23" spans="1:9" ht="15">
      <c r="A23" s="897" t="s">
        <v>1220</v>
      </c>
      <c r="B23" s="898">
        <v>700000000</v>
      </c>
      <c r="C23" s="899" t="s">
        <v>1172</v>
      </c>
      <c r="D23" s="900"/>
      <c r="E23" s="901">
        <v>700000000</v>
      </c>
      <c r="F23" s="989">
        <v>43913</v>
      </c>
      <c r="G23" s="902">
        <v>0.0159</v>
      </c>
      <c r="H23" s="904" t="s">
        <v>1228</v>
      </c>
      <c r="I23" s="671"/>
    </row>
    <row r="24" spans="1:9" ht="15">
      <c r="A24" s="897" t="s">
        <v>1219</v>
      </c>
      <c r="B24" s="905">
        <v>1000000000</v>
      </c>
      <c r="C24" s="900" t="s">
        <v>1238</v>
      </c>
      <c r="D24" s="900"/>
      <c r="E24" s="901">
        <v>1387000000</v>
      </c>
      <c r="F24" s="989">
        <v>44729</v>
      </c>
      <c r="G24" s="902">
        <v>0.00875</v>
      </c>
      <c r="H24" s="904" t="s">
        <v>1228</v>
      </c>
      <c r="I24" s="671"/>
    </row>
    <row r="25" spans="1:9" ht="15">
      <c r="A25" s="897" t="s">
        <v>1218</v>
      </c>
      <c r="B25" s="905">
        <v>279500000</v>
      </c>
      <c r="C25" s="900" t="s">
        <v>1237</v>
      </c>
      <c r="D25" s="900"/>
      <c r="E25" s="901">
        <v>391775150</v>
      </c>
      <c r="F25" s="989">
        <v>48050</v>
      </c>
      <c r="G25" s="902">
        <v>0.01652</v>
      </c>
      <c r="H25" s="904" t="s">
        <v>1228</v>
      </c>
      <c r="I25" s="671"/>
    </row>
    <row r="26" spans="1:9" ht="15">
      <c r="A26" s="897" t="s">
        <v>1217</v>
      </c>
      <c r="B26" s="905">
        <v>1250000000</v>
      </c>
      <c r="C26" s="900" t="s">
        <v>1236</v>
      </c>
      <c r="D26" s="900"/>
      <c r="E26" s="901">
        <v>1862375000</v>
      </c>
      <c r="F26" s="989">
        <v>44181</v>
      </c>
      <c r="G26" s="902">
        <v>0.005</v>
      </c>
      <c r="H26" s="904" t="s">
        <v>1228</v>
      </c>
      <c r="I26" s="671"/>
    </row>
    <row r="27" spans="1:9" ht="15">
      <c r="A27" s="897" t="s">
        <v>1216</v>
      </c>
      <c r="B27" s="906" t="s">
        <v>1230</v>
      </c>
      <c r="C27" s="900" t="s">
        <v>1235</v>
      </c>
      <c r="D27" s="900"/>
      <c r="E27" s="901">
        <v>2279725000</v>
      </c>
      <c r="F27" s="989">
        <v>44118</v>
      </c>
      <c r="G27" s="902">
        <v>0.021</v>
      </c>
      <c r="H27" s="904" t="s">
        <v>1228</v>
      </c>
      <c r="I27" s="674"/>
    </row>
    <row r="28" spans="1:9" ht="15">
      <c r="A28" s="897" t="s">
        <v>1215</v>
      </c>
      <c r="B28" s="905">
        <v>410500000</v>
      </c>
      <c r="C28" s="900" t="s">
        <v>1234</v>
      </c>
      <c r="D28" s="900"/>
      <c r="E28" s="901">
        <v>596234800</v>
      </c>
      <c r="F28" s="989">
        <v>49293</v>
      </c>
      <c r="G28" s="902">
        <v>0.01616</v>
      </c>
      <c r="H28" s="904" t="s">
        <v>1228</v>
      </c>
      <c r="I28" s="671"/>
    </row>
    <row r="29" spans="1:9" ht="15">
      <c r="A29" s="897" t="s">
        <v>1214</v>
      </c>
      <c r="B29" s="905">
        <v>100000000</v>
      </c>
      <c r="C29" s="900" t="s">
        <v>1233</v>
      </c>
      <c r="D29" s="900"/>
      <c r="E29" s="901">
        <v>153700000</v>
      </c>
      <c r="F29" s="989">
        <v>49688</v>
      </c>
      <c r="G29" s="902">
        <v>0.01625</v>
      </c>
      <c r="H29" s="904" t="s">
        <v>1228</v>
      </c>
      <c r="I29" s="671"/>
    </row>
    <row r="30" spans="1:9" ht="15">
      <c r="A30" s="897" t="s">
        <v>1213</v>
      </c>
      <c r="B30" s="905">
        <v>1500000000</v>
      </c>
      <c r="C30" s="900" t="s">
        <v>1231</v>
      </c>
      <c r="D30" s="900"/>
      <c r="E30" s="901">
        <v>2221200000</v>
      </c>
      <c r="F30" s="989">
        <v>44266</v>
      </c>
      <c r="G30" s="902">
        <v>0.00125</v>
      </c>
      <c r="H30" s="904" t="s">
        <v>1228</v>
      </c>
      <c r="I30" s="671"/>
    </row>
    <row r="31" spans="1:9" ht="15">
      <c r="A31" s="897" t="s">
        <v>1212</v>
      </c>
      <c r="B31" s="906" t="s">
        <v>1230</v>
      </c>
      <c r="C31" s="900" t="s">
        <v>1229</v>
      </c>
      <c r="D31" s="900"/>
      <c r="E31" s="901">
        <v>2321550000</v>
      </c>
      <c r="F31" s="989">
        <v>44277</v>
      </c>
      <c r="G31" s="902">
        <v>0.023</v>
      </c>
      <c r="H31" s="904" t="s">
        <v>1228</v>
      </c>
      <c r="I31" s="674"/>
    </row>
    <row r="32" spans="1:9" ht="15">
      <c r="A32" s="897" t="s">
        <v>1530</v>
      </c>
      <c r="B32" s="907">
        <v>100000000</v>
      </c>
      <c r="C32" s="900" t="s">
        <v>1531</v>
      </c>
      <c r="D32" s="900"/>
      <c r="E32" s="901">
        <v>171990000</v>
      </c>
      <c r="F32" s="989">
        <v>44453</v>
      </c>
      <c r="G32" s="902" t="s">
        <v>1532</v>
      </c>
      <c r="H32" s="903" t="s">
        <v>1232</v>
      </c>
      <c r="I32" s="671"/>
    </row>
    <row r="33" spans="1:9" ht="15">
      <c r="A33" s="897" t="s">
        <v>1548</v>
      </c>
      <c r="B33" s="907">
        <v>500000000</v>
      </c>
      <c r="C33" s="900" t="s">
        <v>1549</v>
      </c>
      <c r="D33" s="900"/>
      <c r="E33" s="901">
        <v>820050000</v>
      </c>
      <c r="F33" s="989">
        <v>44552</v>
      </c>
      <c r="G33" s="902">
        <v>0.01125</v>
      </c>
      <c r="H33" s="904" t="s">
        <v>1228</v>
      </c>
      <c r="I33" s="671"/>
    </row>
    <row r="34" spans="1:9" ht="15">
      <c r="A34" s="897" t="s">
        <v>1584</v>
      </c>
      <c r="B34" s="907">
        <v>650000000</v>
      </c>
      <c r="C34" s="900" t="s">
        <v>1586</v>
      </c>
      <c r="D34" s="900"/>
      <c r="E34" s="901">
        <v>1112410000</v>
      </c>
      <c r="F34" s="989">
        <v>44903</v>
      </c>
      <c r="G34" s="902" t="s">
        <v>1585</v>
      </c>
      <c r="H34" s="904" t="s">
        <v>1232</v>
      </c>
      <c r="I34" s="671"/>
    </row>
    <row r="35" spans="1:9" ht="15">
      <c r="A35" s="897" t="s">
        <v>2126</v>
      </c>
      <c r="B35" s="907">
        <v>750000000</v>
      </c>
      <c r="C35" s="900" t="s">
        <v>2127</v>
      </c>
      <c r="D35" s="900"/>
      <c r="E35" s="901">
        <v>1291500000</v>
      </c>
      <c r="F35" s="989">
        <v>44355</v>
      </c>
      <c r="G35" s="902" t="s">
        <v>2128</v>
      </c>
      <c r="H35" s="904" t="s">
        <v>1232</v>
      </c>
      <c r="I35" s="671"/>
    </row>
    <row r="36" spans="1:9" ht="15">
      <c r="A36" s="897" t="s">
        <v>2129</v>
      </c>
      <c r="B36" s="905">
        <v>1500000000</v>
      </c>
      <c r="C36" s="900" t="s">
        <v>2130</v>
      </c>
      <c r="D36" s="900"/>
      <c r="E36" s="901">
        <v>2312550000</v>
      </c>
      <c r="F36" s="989">
        <v>45105</v>
      </c>
      <c r="G36" s="902">
        <v>0.0025</v>
      </c>
      <c r="H36" s="904" t="s">
        <v>1228</v>
      </c>
      <c r="I36" s="671"/>
    </row>
    <row r="37" spans="1:9" ht="15">
      <c r="A37" s="897" t="s">
        <v>2135</v>
      </c>
      <c r="B37" s="905">
        <v>1500000000</v>
      </c>
      <c r="C37" s="900" t="s">
        <v>2136</v>
      </c>
      <c r="D37" s="900"/>
      <c r="E37" s="901">
        <v>2272200000</v>
      </c>
      <c r="F37" s="989">
        <v>45910</v>
      </c>
      <c r="G37" s="902">
        <v>0.00625</v>
      </c>
      <c r="H37" s="904" t="s">
        <v>1228</v>
      </c>
      <c r="I37" s="671"/>
    </row>
    <row r="38" spans="1:9" ht="15">
      <c r="A38" s="897" t="s">
        <v>2138</v>
      </c>
      <c r="B38" s="906" t="s">
        <v>2139</v>
      </c>
      <c r="C38" s="900" t="s">
        <v>2140</v>
      </c>
      <c r="D38" s="900"/>
      <c r="E38" s="901">
        <v>2208300000</v>
      </c>
      <c r="F38" s="989">
        <v>44491</v>
      </c>
      <c r="G38" s="902">
        <v>0.0335</v>
      </c>
      <c r="H38" s="904" t="s">
        <v>1228</v>
      </c>
      <c r="I38" s="671"/>
    </row>
    <row r="39" spans="1:9" ht="15">
      <c r="A39" s="897" t="s">
        <v>2157</v>
      </c>
      <c r="B39" s="905">
        <v>1750000000</v>
      </c>
      <c r="C39" s="900" t="s">
        <v>2158</v>
      </c>
      <c r="D39" s="900"/>
      <c r="E39" s="901">
        <v>2653000000</v>
      </c>
      <c r="F39" s="989">
        <v>45320</v>
      </c>
      <c r="G39" s="902">
        <v>0.0025</v>
      </c>
      <c r="H39" s="904" t="s">
        <v>1228</v>
      </c>
      <c r="I39" s="671"/>
    </row>
    <row r="40" spans="1:9" ht="15">
      <c r="A40" s="897" t="s">
        <v>2165</v>
      </c>
      <c r="B40" s="905">
        <v>100000000</v>
      </c>
      <c r="C40" s="900" t="s">
        <v>2166</v>
      </c>
      <c r="D40" s="900"/>
      <c r="E40" s="901">
        <v>151100000</v>
      </c>
      <c r="F40" s="989">
        <v>50843</v>
      </c>
      <c r="G40" s="902">
        <v>0.01384</v>
      </c>
      <c r="H40" s="904" t="s">
        <v>1228</v>
      </c>
      <c r="I40" s="671"/>
    </row>
    <row r="41" spans="1:9" ht="15">
      <c r="A41" s="897" t="s">
        <v>2167</v>
      </c>
      <c r="B41" s="905">
        <v>1250000000</v>
      </c>
      <c r="C41" s="900" t="s">
        <v>2168</v>
      </c>
      <c r="D41" s="900"/>
      <c r="E41" s="901">
        <v>1880000000</v>
      </c>
      <c r="F41" s="989">
        <v>46192</v>
      </c>
      <c r="G41" s="902">
        <v>0.0005</v>
      </c>
      <c r="H41" s="904" t="s">
        <v>1228</v>
      </c>
      <c r="I41" s="671"/>
    </row>
    <row r="42" spans="1:9" ht="15">
      <c r="A42" s="897" t="s">
        <v>2169</v>
      </c>
      <c r="B42" s="898">
        <v>1250000000</v>
      </c>
      <c r="C42" s="899" t="s">
        <v>1172</v>
      </c>
      <c r="D42" s="900"/>
      <c r="E42" s="901">
        <v>1250000000</v>
      </c>
      <c r="F42" s="989">
        <v>44739</v>
      </c>
      <c r="G42" s="902" t="s">
        <v>2170</v>
      </c>
      <c r="H42" s="903" t="s">
        <v>1232</v>
      </c>
      <c r="I42" s="671"/>
    </row>
    <row r="43" spans="1:9" ht="12.75" customHeight="1">
      <c r="A43" s="908" t="s">
        <v>2175</v>
      </c>
      <c r="B43" s="586" t="s">
        <v>2176</v>
      </c>
      <c r="C43" s="466" t="s">
        <v>2177</v>
      </c>
      <c r="D43" s="866"/>
      <c r="E43" s="909">
        <v>1986600000</v>
      </c>
      <c r="F43" s="988">
        <v>44827</v>
      </c>
      <c r="G43" s="473">
        <v>0.019</v>
      </c>
      <c r="H43" s="474" t="s">
        <v>1228</v>
      </c>
      <c r="I43" s="671"/>
    </row>
    <row r="44" spans="1:9" ht="12.75" customHeight="1">
      <c r="A44" s="471" t="s">
        <v>2186</v>
      </c>
      <c r="B44" s="587">
        <v>1000000000</v>
      </c>
      <c r="C44" s="466" t="s">
        <v>2188</v>
      </c>
      <c r="D44" s="466"/>
      <c r="E44" s="469">
        <v>1635400000</v>
      </c>
      <c r="F44" s="988">
        <v>45568</v>
      </c>
      <c r="G44" s="473" t="s">
        <v>2187</v>
      </c>
      <c r="H44" s="891" t="s">
        <v>1232</v>
      </c>
      <c r="I44" s="671"/>
    </row>
    <row r="45" spans="1:9" ht="12.75" customHeight="1">
      <c r="A45" s="897" t="s">
        <v>2199</v>
      </c>
      <c r="B45" s="905">
        <v>150000000</v>
      </c>
      <c r="C45" s="900" t="s">
        <v>2200</v>
      </c>
      <c r="D45" s="900"/>
      <c r="E45" s="901">
        <v>220304999.99999997</v>
      </c>
      <c r="F45" s="989">
        <v>51134</v>
      </c>
      <c r="G45" s="902">
        <v>0.00652</v>
      </c>
      <c r="H45" s="904" t="s">
        <v>1228</v>
      </c>
      <c r="I45" s="671"/>
    </row>
    <row r="46" spans="1:8" s="669" customFormat="1" ht="12.75" customHeight="1" thickBot="1">
      <c r="A46" s="475" t="s">
        <v>1</v>
      </c>
      <c r="B46" s="475"/>
      <c r="C46" s="476"/>
      <c r="D46" s="477"/>
      <c r="E46" s="781">
        <v>39170449950</v>
      </c>
      <c r="F46" s="478"/>
      <c r="G46" s="413"/>
      <c r="H46" s="462"/>
    </row>
    <row r="47" spans="1:9" s="669" customFormat="1" ht="19.5" customHeight="1" thickTop="1">
      <c r="A47" s="479" t="s">
        <v>2173</v>
      </c>
      <c r="B47" s="475"/>
      <c r="C47" s="477"/>
      <c r="D47" s="477"/>
      <c r="E47" s="870" t="s">
        <v>2208</v>
      </c>
      <c r="F47" s="869"/>
      <c r="G47" s="413"/>
      <c r="H47" s="477"/>
      <c r="I47" s="676"/>
    </row>
    <row r="48" spans="1:8" ht="12" customHeight="1">
      <c r="A48" s="479" t="s">
        <v>2174</v>
      </c>
      <c r="B48" s="421"/>
      <c r="C48" s="421"/>
      <c r="D48" s="421"/>
      <c r="E48" s="870">
        <v>0.055</v>
      </c>
      <c r="F48" s="867"/>
      <c r="G48" s="421"/>
      <c r="H48" s="421"/>
    </row>
    <row r="49" spans="1:8" s="669" customFormat="1" ht="11.25" customHeight="1">
      <c r="A49" s="475"/>
      <c r="B49" s="475"/>
      <c r="C49" s="477"/>
      <c r="D49" s="477"/>
      <c r="E49" s="480"/>
      <c r="F49" s="868"/>
      <c r="G49" s="413"/>
      <c r="H49" s="462"/>
    </row>
    <row r="50" spans="1:8" s="669" customFormat="1" ht="15">
      <c r="A50" s="479" t="s">
        <v>1227</v>
      </c>
      <c r="B50" s="475"/>
      <c r="C50" s="477"/>
      <c r="D50" s="477"/>
      <c r="E50" s="480"/>
      <c r="F50" s="910">
        <v>35.48826387437405</v>
      </c>
      <c r="G50" s="481"/>
      <c r="H50" s="462"/>
    </row>
    <row r="51" spans="1:8" s="669" customFormat="1" ht="12.75" customHeight="1">
      <c r="A51" s="479" t="s">
        <v>1226</v>
      </c>
      <c r="B51" s="475"/>
      <c r="C51" s="477"/>
      <c r="D51" s="477"/>
      <c r="E51" s="480"/>
      <c r="F51" s="911">
        <v>26.8498</v>
      </c>
      <c r="G51" s="481"/>
      <c r="H51" s="462"/>
    </row>
    <row r="52" spans="1:8" s="669" customFormat="1" ht="1.5" customHeight="1">
      <c r="A52" s="475"/>
      <c r="B52" s="475"/>
      <c r="C52" s="477"/>
      <c r="D52" s="477"/>
      <c r="E52" s="480"/>
      <c r="F52" s="478"/>
      <c r="G52" s="413"/>
      <c r="H52" s="462"/>
    </row>
    <row r="53" spans="1:8" ht="8.25" customHeight="1">
      <c r="A53" s="421"/>
      <c r="B53" s="421"/>
      <c r="C53" s="421"/>
      <c r="D53" s="421"/>
      <c r="E53" s="421"/>
      <c r="F53" s="421"/>
      <c r="G53" s="421"/>
      <c r="H53" s="421"/>
    </row>
    <row r="54" spans="1:8" ht="11.25" customHeight="1">
      <c r="A54" s="461" t="s">
        <v>1225</v>
      </c>
      <c r="B54" s="461"/>
      <c r="C54" s="482" t="s">
        <v>1167</v>
      </c>
      <c r="D54" s="482"/>
      <c r="E54" s="482" t="s">
        <v>1166</v>
      </c>
      <c r="F54" s="482" t="s">
        <v>1165</v>
      </c>
      <c r="G54" s="482"/>
      <c r="H54" s="413"/>
    </row>
    <row r="55" spans="1:8" ht="15">
      <c r="A55" s="465" t="s">
        <v>1224</v>
      </c>
      <c r="B55" s="465"/>
      <c r="C55" s="474" t="s">
        <v>1211</v>
      </c>
      <c r="D55" s="474"/>
      <c r="E55" s="474" t="s">
        <v>1210</v>
      </c>
      <c r="F55" s="474" t="s">
        <v>1210</v>
      </c>
      <c r="G55" s="474"/>
      <c r="H55" s="413"/>
    </row>
    <row r="56" spans="1:8" ht="15">
      <c r="A56" s="465" t="s">
        <v>1223</v>
      </c>
      <c r="B56" s="465"/>
      <c r="C56" s="474" t="s">
        <v>1211</v>
      </c>
      <c r="D56" s="474"/>
      <c r="E56" s="474" t="s">
        <v>1210</v>
      </c>
      <c r="F56" s="474" t="s">
        <v>1210</v>
      </c>
      <c r="G56" s="474"/>
      <c r="H56" s="413"/>
    </row>
    <row r="57" spans="1:8" ht="12.75" customHeight="1">
      <c r="A57" s="471" t="s">
        <v>1222</v>
      </c>
      <c r="B57" s="471"/>
      <c r="C57" s="474" t="s">
        <v>1211</v>
      </c>
      <c r="D57" s="474"/>
      <c r="E57" s="474" t="s">
        <v>1210</v>
      </c>
      <c r="F57" s="474" t="s">
        <v>1210</v>
      </c>
      <c r="G57" s="474"/>
      <c r="H57" s="483"/>
    </row>
    <row r="58" spans="1:8" ht="12.75" customHeight="1">
      <c r="A58" s="471" t="s">
        <v>1221</v>
      </c>
      <c r="B58" s="471"/>
      <c r="C58" s="474" t="s">
        <v>1211</v>
      </c>
      <c r="D58" s="474"/>
      <c r="E58" s="474" t="s">
        <v>1210</v>
      </c>
      <c r="F58" s="474" t="s">
        <v>1210</v>
      </c>
      <c r="G58" s="474"/>
      <c r="H58" s="483"/>
    </row>
    <row r="59" spans="1:8" ht="12.75" customHeight="1">
      <c r="A59" s="471" t="s">
        <v>1220</v>
      </c>
      <c r="B59" s="471"/>
      <c r="C59" s="474" t="s">
        <v>1211</v>
      </c>
      <c r="D59" s="474"/>
      <c r="E59" s="474" t="s">
        <v>1210</v>
      </c>
      <c r="F59" s="474" t="s">
        <v>1210</v>
      </c>
      <c r="G59" s="474"/>
      <c r="H59" s="483"/>
    </row>
    <row r="60" spans="1:8" ht="12.75" customHeight="1">
      <c r="A60" s="471" t="s">
        <v>1219</v>
      </c>
      <c r="B60" s="471"/>
      <c r="C60" s="474" t="s">
        <v>1211</v>
      </c>
      <c r="D60" s="474"/>
      <c r="E60" s="474" t="s">
        <v>1210</v>
      </c>
      <c r="F60" s="474" t="s">
        <v>1210</v>
      </c>
      <c r="G60" s="474"/>
      <c r="H60" s="483"/>
    </row>
    <row r="61" spans="1:8" ht="12.75" customHeight="1">
      <c r="A61" s="471" t="s">
        <v>1218</v>
      </c>
      <c r="B61" s="471"/>
      <c r="C61" s="474" t="s">
        <v>1211</v>
      </c>
      <c r="D61" s="474"/>
      <c r="E61" s="474" t="s">
        <v>1210</v>
      </c>
      <c r="F61" s="474" t="s">
        <v>1210</v>
      </c>
      <c r="G61" s="474"/>
      <c r="H61" s="483"/>
    </row>
    <row r="62" spans="1:8" ht="12.75" customHeight="1">
      <c r="A62" s="471" t="s">
        <v>1217</v>
      </c>
      <c r="B62" s="471"/>
      <c r="C62" s="474" t="s">
        <v>1211</v>
      </c>
      <c r="D62" s="474"/>
      <c r="E62" s="474" t="s">
        <v>1210</v>
      </c>
      <c r="F62" s="474" t="s">
        <v>1210</v>
      </c>
      <c r="G62" s="474"/>
      <c r="H62" s="483"/>
    </row>
    <row r="63" spans="1:8" ht="12.75" customHeight="1">
      <c r="A63" s="471" t="s">
        <v>1216</v>
      </c>
      <c r="B63" s="471"/>
      <c r="C63" s="474" t="s">
        <v>1211</v>
      </c>
      <c r="D63" s="474"/>
      <c r="E63" s="474" t="s">
        <v>1210</v>
      </c>
      <c r="F63" s="474" t="s">
        <v>1210</v>
      </c>
      <c r="G63" s="474"/>
      <c r="H63" s="483"/>
    </row>
    <row r="64" spans="1:8" ht="12.75" customHeight="1">
      <c r="A64" s="471" t="s">
        <v>1215</v>
      </c>
      <c r="B64" s="471"/>
      <c r="C64" s="474" t="s">
        <v>1211</v>
      </c>
      <c r="D64" s="474"/>
      <c r="E64" s="474" t="s">
        <v>1210</v>
      </c>
      <c r="F64" s="474" t="s">
        <v>1210</v>
      </c>
      <c r="G64" s="474"/>
      <c r="H64" s="483"/>
    </row>
    <row r="65" spans="1:8" ht="12.75" customHeight="1">
      <c r="A65" s="471" t="s">
        <v>1214</v>
      </c>
      <c r="B65" s="471"/>
      <c r="C65" s="474" t="s">
        <v>1211</v>
      </c>
      <c r="D65" s="474"/>
      <c r="E65" s="474" t="s">
        <v>1210</v>
      </c>
      <c r="F65" s="474" t="s">
        <v>1210</v>
      </c>
      <c r="G65" s="474"/>
      <c r="H65" s="483"/>
    </row>
    <row r="66" spans="1:8" ht="12.75" customHeight="1">
      <c r="A66" s="471" t="s">
        <v>1213</v>
      </c>
      <c r="B66" s="471"/>
      <c r="C66" s="474" t="s">
        <v>1211</v>
      </c>
      <c r="D66" s="474"/>
      <c r="E66" s="474" t="s">
        <v>1210</v>
      </c>
      <c r="F66" s="474" t="s">
        <v>1210</v>
      </c>
      <c r="G66" s="474"/>
      <c r="H66" s="483"/>
    </row>
    <row r="67" spans="1:8" ht="12.75" customHeight="1">
      <c r="A67" s="471" t="s">
        <v>1212</v>
      </c>
      <c r="B67" s="471"/>
      <c r="C67" s="474" t="s">
        <v>1211</v>
      </c>
      <c r="D67" s="474"/>
      <c r="E67" s="474" t="s">
        <v>1210</v>
      </c>
      <c r="F67" s="474" t="s">
        <v>1210</v>
      </c>
      <c r="G67" s="474"/>
      <c r="H67" s="483"/>
    </row>
    <row r="68" spans="1:8" ht="12.75" customHeight="1">
      <c r="A68" s="471" t="s">
        <v>1530</v>
      </c>
      <c r="B68" s="471"/>
      <c r="C68" s="474" t="s">
        <v>1211</v>
      </c>
      <c r="D68" s="474"/>
      <c r="E68" s="474" t="s">
        <v>1210</v>
      </c>
      <c r="F68" s="474" t="s">
        <v>1210</v>
      </c>
      <c r="G68" s="474"/>
      <c r="H68" s="483"/>
    </row>
    <row r="69" spans="1:8" ht="12.75" customHeight="1">
      <c r="A69" s="471" t="s">
        <v>1548</v>
      </c>
      <c r="B69" s="471"/>
      <c r="C69" s="474" t="s">
        <v>1211</v>
      </c>
      <c r="D69" s="474"/>
      <c r="E69" s="474" t="s">
        <v>1210</v>
      </c>
      <c r="F69" s="474" t="s">
        <v>1210</v>
      </c>
      <c r="G69" s="474"/>
      <c r="H69" s="483"/>
    </row>
    <row r="70" spans="1:8" ht="12.75" customHeight="1">
      <c r="A70" s="471" t="s">
        <v>1584</v>
      </c>
      <c r="B70" s="471"/>
      <c r="C70" s="474" t="s">
        <v>1211</v>
      </c>
      <c r="D70" s="474"/>
      <c r="E70" s="474" t="s">
        <v>1210</v>
      </c>
      <c r="F70" s="474" t="s">
        <v>1210</v>
      </c>
      <c r="G70" s="474"/>
      <c r="H70" s="483"/>
    </row>
    <row r="71" spans="1:8" ht="12.75" customHeight="1">
      <c r="A71" s="471" t="s">
        <v>2126</v>
      </c>
      <c r="B71" s="471"/>
      <c r="C71" s="474" t="s">
        <v>1211</v>
      </c>
      <c r="D71" s="474"/>
      <c r="E71" s="474" t="s">
        <v>1210</v>
      </c>
      <c r="F71" s="474" t="s">
        <v>1210</v>
      </c>
      <c r="G71" s="474"/>
      <c r="H71" s="483"/>
    </row>
    <row r="72" spans="1:8" ht="12.75" customHeight="1">
      <c r="A72" s="471" t="s">
        <v>2129</v>
      </c>
      <c r="B72" s="471"/>
      <c r="C72" s="474" t="s">
        <v>1211</v>
      </c>
      <c r="D72" s="474"/>
      <c r="E72" s="474" t="s">
        <v>1210</v>
      </c>
      <c r="F72" s="474" t="s">
        <v>1210</v>
      </c>
      <c r="G72" s="474"/>
      <c r="H72" s="483"/>
    </row>
    <row r="73" spans="1:8" ht="12.75" customHeight="1">
      <c r="A73" s="471" t="s">
        <v>2135</v>
      </c>
      <c r="B73" s="471"/>
      <c r="C73" s="474" t="s">
        <v>1211</v>
      </c>
      <c r="D73" s="474"/>
      <c r="E73" s="474" t="s">
        <v>1210</v>
      </c>
      <c r="F73" s="474" t="s">
        <v>1210</v>
      </c>
      <c r="G73" s="474"/>
      <c r="H73" s="483"/>
    </row>
    <row r="74" spans="1:8" ht="12.75" customHeight="1">
      <c r="A74" s="471" t="s">
        <v>2138</v>
      </c>
      <c r="B74" s="471"/>
      <c r="C74" s="474" t="s">
        <v>1211</v>
      </c>
      <c r="D74" s="474"/>
      <c r="E74" s="474" t="s">
        <v>1210</v>
      </c>
      <c r="F74" s="474" t="s">
        <v>1210</v>
      </c>
      <c r="G74" s="474"/>
      <c r="H74" s="483"/>
    </row>
    <row r="75" spans="1:8" ht="12.75" customHeight="1">
      <c r="A75" s="471" t="s">
        <v>2157</v>
      </c>
      <c r="B75" s="471"/>
      <c r="C75" s="474" t="s">
        <v>1211</v>
      </c>
      <c r="D75" s="474"/>
      <c r="E75" s="474" t="s">
        <v>1210</v>
      </c>
      <c r="F75" s="474" t="s">
        <v>1210</v>
      </c>
      <c r="G75" s="474"/>
      <c r="H75" s="483"/>
    </row>
    <row r="76" spans="1:8" ht="12.75" customHeight="1">
      <c r="A76" s="471" t="s">
        <v>2165</v>
      </c>
      <c r="B76" s="471"/>
      <c r="C76" s="474" t="s">
        <v>1211</v>
      </c>
      <c r="D76" s="474"/>
      <c r="E76" s="474" t="s">
        <v>1210</v>
      </c>
      <c r="F76" s="474" t="s">
        <v>1210</v>
      </c>
      <c r="G76" s="474"/>
      <c r="H76" s="483"/>
    </row>
    <row r="77" spans="1:8" ht="12.75" customHeight="1">
      <c r="A77" s="471" t="s">
        <v>2167</v>
      </c>
      <c r="B77" s="471"/>
      <c r="C77" s="474" t="s">
        <v>1211</v>
      </c>
      <c r="D77" s="474"/>
      <c r="E77" s="474" t="s">
        <v>1210</v>
      </c>
      <c r="F77" s="474" t="s">
        <v>1210</v>
      </c>
      <c r="G77" s="474"/>
      <c r="H77" s="483"/>
    </row>
    <row r="78" spans="1:8" ht="12.75" customHeight="1">
      <c r="A78" s="471" t="s">
        <v>2169</v>
      </c>
      <c r="B78" s="471"/>
      <c r="C78" s="474" t="s">
        <v>1211</v>
      </c>
      <c r="D78" s="474"/>
      <c r="E78" s="474" t="s">
        <v>1210</v>
      </c>
      <c r="F78" s="474" t="s">
        <v>1210</v>
      </c>
      <c r="G78" s="474"/>
      <c r="H78" s="483"/>
    </row>
    <row r="79" spans="1:8" ht="12.75" customHeight="1">
      <c r="A79" s="471" t="s">
        <v>2175</v>
      </c>
      <c r="B79" s="471"/>
      <c r="C79" s="474" t="s">
        <v>1211</v>
      </c>
      <c r="D79" s="474"/>
      <c r="E79" s="474" t="s">
        <v>1210</v>
      </c>
      <c r="F79" s="474" t="s">
        <v>1210</v>
      </c>
      <c r="G79" s="474"/>
      <c r="H79" s="483"/>
    </row>
    <row r="80" spans="1:8" ht="12.75" customHeight="1">
      <c r="A80" s="471" t="s">
        <v>2186</v>
      </c>
      <c r="B80" s="471"/>
      <c r="C80" s="474" t="s">
        <v>1211</v>
      </c>
      <c r="D80" s="474"/>
      <c r="E80" s="474" t="s">
        <v>1210</v>
      </c>
      <c r="F80" s="474" t="s">
        <v>1210</v>
      </c>
      <c r="G80" s="474"/>
      <c r="H80" s="483"/>
    </row>
    <row r="81" spans="1:8" ht="12.75" customHeight="1">
      <c r="A81" s="471" t="s">
        <v>2199</v>
      </c>
      <c r="B81" s="471"/>
      <c r="C81" s="474" t="s">
        <v>1211</v>
      </c>
      <c r="D81" s="474"/>
      <c r="E81" s="474" t="s">
        <v>1210</v>
      </c>
      <c r="F81" s="474" t="s">
        <v>1210</v>
      </c>
      <c r="G81" s="474"/>
      <c r="H81" s="483"/>
    </row>
    <row r="82" spans="1:8" ht="12.75" customHeight="1">
      <c r="A82" s="471"/>
      <c r="B82" s="471"/>
      <c r="C82" s="474"/>
      <c r="D82" s="474"/>
      <c r="E82" s="474"/>
      <c r="F82" s="474"/>
      <c r="G82" s="474"/>
      <c r="H82" s="483"/>
    </row>
    <row r="83" spans="1:8" ht="22.5" customHeight="1">
      <c r="A83" s="940" t="s">
        <v>2209</v>
      </c>
      <c r="B83" s="940"/>
      <c r="C83" s="940"/>
      <c r="D83" s="940"/>
      <c r="E83" s="940"/>
      <c r="F83" s="940"/>
      <c r="G83" s="940"/>
      <c r="H83" s="940"/>
    </row>
    <row r="84" spans="1:8" ht="33.75" customHeight="1">
      <c r="A84" s="940" t="s">
        <v>2210</v>
      </c>
      <c r="B84" s="940"/>
      <c r="C84" s="940"/>
      <c r="D84" s="940"/>
      <c r="E84" s="940"/>
      <c r="F84" s="940"/>
      <c r="G84" s="940"/>
      <c r="H84" s="940"/>
    </row>
    <row r="85" spans="1:8" ht="36.75" customHeight="1">
      <c r="A85" s="940" t="s">
        <v>2211</v>
      </c>
      <c r="B85" s="940"/>
      <c r="C85" s="940"/>
      <c r="D85" s="940"/>
      <c r="E85" s="940"/>
      <c r="F85" s="940"/>
      <c r="G85" s="940"/>
      <c r="H85" s="940"/>
    </row>
    <row r="86" spans="1:8" ht="15" customHeight="1" hidden="1">
      <c r="A86" s="940"/>
      <c r="B86" s="940"/>
      <c r="C86" s="940"/>
      <c r="D86" s="940"/>
      <c r="E86" s="940"/>
      <c r="F86" s="940"/>
      <c r="G86" s="940"/>
      <c r="H86" s="940"/>
    </row>
    <row r="87" spans="1:8" ht="15" customHeight="1" hidden="1">
      <c r="A87" s="413"/>
      <c r="B87" s="413"/>
      <c r="C87" s="474"/>
      <c r="D87" s="474"/>
      <c r="E87" s="474"/>
      <c r="F87" s="474"/>
      <c r="G87" s="474"/>
      <c r="H87" s="413"/>
    </row>
    <row r="88" spans="1:8" ht="15" customHeight="1" hidden="1">
      <c r="A88" s="413"/>
      <c r="B88" s="413"/>
      <c r="C88" s="413"/>
      <c r="D88" s="413"/>
      <c r="E88" s="421"/>
      <c r="F88" s="413"/>
      <c r="G88" s="413"/>
      <c r="H88" s="413"/>
    </row>
    <row r="89" spans="1:8" ht="15" customHeight="1" hidden="1">
      <c r="A89" s="413"/>
      <c r="B89" s="413"/>
      <c r="C89" s="413"/>
      <c r="D89" s="413"/>
      <c r="E89" s="421"/>
      <c r="F89" s="413"/>
      <c r="G89" s="413"/>
      <c r="H89" s="413"/>
    </row>
    <row r="90" spans="1:8" ht="15" customHeight="1" hidden="1">
      <c r="A90" s="413"/>
      <c r="B90" s="413"/>
      <c r="C90" s="413"/>
      <c r="D90" s="413"/>
      <c r="E90" s="421"/>
      <c r="F90" s="413"/>
      <c r="G90" s="413"/>
      <c r="H90" s="413"/>
    </row>
    <row r="91" spans="1:8" ht="15" customHeight="1" hidden="1">
      <c r="A91" s="413"/>
      <c r="B91" s="413"/>
      <c r="C91" s="421"/>
      <c r="D91" s="413"/>
      <c r="E91" s="421"/>
      <c r="F91" s="413"/>
      <c r="G91" s="413"/>
      <c r="H91" s="413"/>
    </row>
    <row r="92" spans="1:8" ht="16.5" customHeight="1" hidden="1">
      <c r="A92" s="413"/>
      <c r="B92" s="413"/>
      <c r="C92" s="421"/>
      <c r="D92" s="413"/>
      <c r="E92" s="421"/>
      <c r="F92" s="413"/>
      <c r="G92" s="413"/>
      <c r="H92" s="413"/>
    </row>
    <row r="93" spans="1:8" ht="21.75" customHeight="1">
      <c r="A93" s="940"/>
      <c r="B93" s="940"/>
      <c r="C93" s="940"/>
      <c r="D93" s="940"/>
      <c r="E93" s="940"/>
      <c r="F93" s="940"/>
      <c r="G93" s="940"/>
      <c r="H93" s="940"/>
    </row>
    <row r="94" spans="1:8" ht="12.75" customHeight="1">
      <c r="A94" s="872" t="s">
        <v>1110</v>
      </c>
      <c r="B94" s="872"/>
      <c r="C94" s="873" t="s">
        <v>2201</v>
      </c>
      <c r="D94" s="874"/>
      <c r="E94" s="875"/>
      <c r="F94" s="876"/>
      <c r="G94" s="877"/>
      <c r="H94" s="872" t="s">
        <v>2178</v>
      </c>
    </row>
    <row r="95" spans="1:18" s="114" customFormat="1" ht="23.25">
      <c r="A95" s="297" t="s">
        <v>1157</v>
      </c>
      <c r="B95" s="300"/>
      <c r="C95" s="300"/>
      <c r="D95" s="300"/>
      <c r="E95" s="300"/>
      <c r="F95" s="301"/>
      <c r="G95" s="302"/>
      <c r="H95" s="302"/>
      <c r="I95" s="302"/>
      <c r="J95" s="303"/>
      <c r="K95" s="304"/>
      <c r="L95" s="302"/>
      <c r="M95" s="302"/>
      <c r="N95" s="305"/>
      <c r="R95" s="305"/>
    </row>
    <row r="96" spans="1:12" s="661" customFormat="1" ht="15.75" customHeight="1">
      <c r="A96" s="450"/>
      <c r="B96" s="451" t="s">
        <v>1156</v>
      </c>
      <c r="C96" s="450"/>
      <c r="D96" s="887"/>
      <c r="E96" s="990">
        <v>43830</v>
      </c>
      <c r="F96" s="303"/>
      <c r="G96" s="303"/>
      <c r="H96" s="303"/>
      <c r="I96" s="660"/>
      <c r="J96" s="660"/>
      <c r="K96" s="660"/>
      <c r="L96" s="660"/>
    </row>
    <row r="97" spans="1:12" s="661" customFormat="1" ht="15.75" customHeight="1">
      <c r="A97" s="936"/>
      <c r="B97" s="936"/>
      <c r="C97" s="936"/>
      <c r="D97" s="887"/>
      <c r="E97" s="303"/>
      <c r="F97" s="452"/>
      <c r="G97" s="303"/>
      <c r="H97" s="303"/>
      <c r="I97" s="660"/>
      <c r="J97" s="660"/>
      <c r="K97" s="660"/>
      <c r="L97" s="660"/>
    </row>
    <row r="98" spans="1:12" s="661" customFormat="1" ht="12.75" customHeight="1">
      <c r="A98" s="303"/>
      <c r="B98" s="303"/>
      <c r="C98" s="303"/>
      <c r="D98" s="303"/>
      <c r="E98" s="303"/>
      <c r="F98" s="303"/>
      <c r="G98" s="303"/>
      <c r="H98" s="303"/>
      <c r="I98" s="660"/>
      <c r="J98" s="660"/>
      <c r="K98" s="660"/>
      <c r="L98" s="660"/>
    </row>
    <row r="99" spans="1:12" s="661" customFormat="1" ht="15">
      <c r="A99" s="303"/>
      <c r="B99" s="303"/>
      <c r="C99" s="303"/>
      <c r="D99" s="303"/>
      <c r="E99" s="303"/>
      <c r="F99" s="303"/>
      <c r="G99" s="303"/>
      <c r="H99" s="303"/>
      <c r="I99" s="660"/>
      <c r="J99" s="660"/>
      <c r="K99" s="660"/>
      <c r="L99" s="660"/>
    </row>
    <row r="100" spans="1:8" ht="15">
      <c r="A100" s="459" t="s">
        <v>1209</v>
      </c>
      <c r="B100" s="459"/>
      <c r="C100" s="460"/>
      <c r="D100" s="460"/>
      <c r="E100" s="460"/>
      <c r="F100" s="460"/>
      <c r="G100" s="460"/>
      <c r="H100" s="460"/>
    </row>
    <row r="101" spans="1:8" s="669" customFormat="1" ht="15">
      <c r="A101" s="484" t="s">
        <v>1208</v>
      </c>
      <c r="B101" s="484"/>
      <c r="C101" s="481"/>
      <c r="D101" s="481"/>
      <c r="E101" s="481"/>
      <c r="F101" s="481"/>
      <c r="G101" s="485"/>
      <c r="H101" s="481"/>
    </row>
    <row r="102" spans="1:8" ht="15">
      <c r="A102" s="413" t="s">
        <v>1207</v>
      </c>
      <c r="B102" s="413"/>
      <c r="C102" s="413" t="s">
        <v>1198</v>
      </c>
      <c r="D102" s="413"/>
      <c r="E102" s="421"/>
      <c r="F102" s="413"/>
      <c r="G102" s="413"/>
      <c r="H102" s="413"/>
    </row>
    <row r="103" spans="1:8" ht="12.75" customHeight="1">
      <c r="A103" s="413" t="s">
        <v>1206</v>
      </c>
      <c r="B103" s="413"/>
      <c r="C103" s="413" t="s">
        <v>1205</v>
      </c>
      <c r="D103" s="413"/>
      <c r="E103" s="421"/>
      <c r="F103" s="413"/>
      <c r="G103" s="413"/>
      <c r="H103" s="413"/>
    </row>
    <row r="104" spans="1:8" ht="12.75" customHeight="1">
      <c r="A104" s="413" t="s">
        <v>1204</v>
      </c>
      <c r="B104" s="413"/>
      <c r="C104" s="413" t="s">
        <v>1198</v>
      </c>
      <c r="D104" s="413"/>
      <c r="E104" s="421"/>
      <c r="F104" s="413"/>
      <c r="G104" s="413"/>
      <c r="H104" s="413"/>
    </row>
    <row r="105" spans="1:8" ht="12.75" customHeight="1">
      <c r="A105" s="413" t="s">
        <v>1203</v>
      </c>
      <c r="B105" s="413"/>
      <c r="C105" s="413" t="s">
        <v>1198</v>
      </c>
      <c r="D105" s="413"/>
      <c r="E105" s="421"/>
      <c r="F105" s="413"/>
      <c r="G105" s="413"/>
      <c r="H105" s="413"/>
    </row>
    <row r="106" spans="1:8" ht="12.75" customHeight="1">
      <c r="A106" s="413" t="s">
        <v>1202</v>
      </c>
      <c r="B106" s="413"/>
      <c r="C106" s="413" t="s">
        <v>1201</v>
      </c>
      <c r="D106" s="413"/>
      <c r="E106" s="421"/>
      <c r="F106" s="413"/>
      <c r="G106" s="413"/>
      <c r="H106" s="413"/>
    </row>
    <row r="107" spans="1:8" ht="12.75" customHeight="1">
      <c r="A107" s="413" t="s">
        <v>1523</v>
      </c>
      <c r="B107" s="413"/>
      <c r="C107" s="413" t="s">
        <v>1200</v>
      </c>
      <c r="D107" s="413"/>
      <c r="E107" s="421"/>
      <c r="F107" s="413"/>
      <c r="G107" s="413"/>
      <c r="H107" s="413"/>
    </row>
    <row r="108" spans="1:8" ht="15">
      <c r="A108" s="413" t="s">
        <v>1199</v>
      </c>
      <c r="B108" s="413"/>
      <c r="C108" s="413" t="s">
        <v>1198</v>
      </c>
      <c r="D108" s="413"/>
      <c r="E108" s="421"/>
      <c r="F108" s="413"/>
      <c r="G108" s="413"/>
      <c r="H108" s="413"/>
    </row>
    <row r="109" spans="1:8" ht="15">
      <c r="A109" s="413" t="s">
        <v>1197</v>
      </c>
      <c r="B109" s="413"/>
      <c r="C109" s="413" t="s">
        <v>1196</v>
      </c>
      <c r="D109" s="413"/>
      <c r="E109" s="421"/>
      <c r="F109" s="413"/>
      <c r="G109" s="413"/>
      <c r="H109" s="413"/>
    </row>
    <row r="110" spans="1:8" ht="15">
      <c r="A110" s="413" t="s">
        <v>1522</v>
      </c>
      <c r="B110" s="413"/>
      <c r="C110" s="421" t="s">
        <v>1195</v>
      </c>
      <c r="D110" s="413"/>
      <c r="E110" s="421"/>
      <c r="F110" s="413"/>
      <c r="G110" s="413"/>
      <c r="H110" s="413"/>
    </row>
    <row r="111" spans="1:8" ht="16.15" customHeight="1">
      <c r="A111" s="941" t="s">
        <v>2122</v>
      </c>
      <c r="B111" s="941"/>
      <c r="C111" s="941"/>
      <c r="D111" s="941"/>
      <c r="E111" s="941"/>
      <c r="F111" s="941"/>
      <c r="G111" s="941"/>
      <c r="H111" s="941"/>
    </row>
    <row r="112" spans="1:8" ht="1.5" customHeight="1">
      <c r="A112" s="667"/>
      <c r="B112" s="667"/>
      <c r="D112" s="667"/>
      <c r="F112" s="667"/>
      <c r="G112" s="667"/>
      <c r="H112" s="667"/>
    </row>
    <row r="113" spans="1:12" s="669" customFormat="1" ht="0.75" customHeight="1">
      <c r="A113" s="677"/>
      <c r="B113" s="677"/>
      <c r="C113" s="677"/>
      <c r="D113" s="677"/>
      <c r="E113" s="677"/>
      <c r="F113" s="677"/>
      <c r="G113" s="677"/>
      <c r="H113" s="677"/>
      <c r="I113" s="660"/>
      <c r="J113" s="660"/>
      <c r="K113" s="660" t="s">
        <v>175</v>
      </c>
      <c r="L113" s="660"/>
    </row>
    <row r="114" spans="1:8" ht="12.75" customHeight="1">
      <c r="A114" s="680" t="s">
        <v>2202</v>
      </c>
      <c r="B114" s="680"/>
      <c r="C114" s="677"/>
      <c r="D114" s="677"/>
      <c r="E114" s="677"/>
      <c r="F114" s="677"/>
      <c r="G114" s="677"/>
      <c r="H114" s="677"/>
    </row>
    <row r="115" spans="1:8" ht="15">
      <c r="A115" s="672"/>
      <c r="B115" s="672"/>
      <c r="C115" s="681" t="s">
        <v>1167</v>
      </c>
      <c r="D115" s="681"/>
      <c r="E115" s="681" t="s">
        <v>1166</v>
      </c>
      <c r="F115" s="681" t="s">
        <v>1165</v>
      </c>
      <c r="G115" s="678"/>
      <c r="H115" s="667"/>
    </row>
    <row r="116" spans="1:8" ht="23.25" customHeight="1">
      <c r="A116" s="929" t="s">
        <v>2212</v>
      </c>
      <c r="B116" s="929"/>
      <c r="C116" s="682" t="s">
        <v>2132</v>
      </c>
      <c r="D116" s="683"/>
      <c r="E116" s="682" t="s">
        <v>2171</v>
      </c>
      <c r="F116" s="682" t="s">
        <v>1194</v>
      </c>
      <c r="G116" s="673"/>
      <c r="H116" s="667"/>
    </row>
    <row r="117" spans="1:8" ht="21" customHeight="1">
      <c r="A117" s="929" t="s">
        <v>1562</v>
      </c>
      <c r="B117" s="929"/>
      <c r="C117" s="682" t="s">
        <v>1171</v>
      </c>
      <c r="D117" s="683"/>
      <c r="E117" s="682" t="s">
        <v>1192</v>
      </c>
      <c r="F117" s="704" t="s">
        <v>1191</v>
      </c>
      <c r="G117" s="673"/>
      <c r="H117" s="667"/>
    </row>
    <row r="118" spans="1:8" ht="12.75" customHeight="1">
      <c r="A118" s="928" t="s">
        <v>1570</v>
      </c>
      <c r="B118" s="928"/>
      <c r="C118" s="682" t="s">
        <v>2134</v>
      </c>
      <c r="D118" s="683"/>
      <c r="E118" s="682" t="s">
        <v>2172</v>
      </c>
      <c r="F118" s="704" t="s">
        <v>2143</v>
      </c>
      <c r="G118" s="673"/>
      <c r="H118" s="667"/>
    </row>
    <row r="119" spans="1:8" ht="12.6" customHeight="1">
      <c r="A119" s="928" t="s">
        <v>1564</v>
      </c>
      <c r="B119" s="928"/>
      <c r="C119" s="682" t="s">
        <v>2133</v>
      </c>
      <c r="D119" s="683"/>
      <c r="E119" s="682" t="s">
        <v>1563</v>
      </c>
      <c r="F119" s="704" t="s">
        <v>1563</v>
      </c>
      <c r="G119" s="673"/>
      <c r="H119" s="667"/>
    </row>
    <row r="120" spans="1:8" ht="11.45" customHeight="1">
      <c r="A120" s="929" t="s">
        <v>1571</v>
      </c>
      <c r="B120" s="929"/>
      <c r="C120" s="682" t="s">
        <v>1563</v>
      </c>
      <c r="D120" s="683"/>
      <c r="E120" s="682" t="s">
        <v>1563</v>
      </c>
      <c r="F120" s="704" t="s">
        <v>2144</v>
      </c>
      <c r="G120" s="673"/>
      <c r="H120" s="667"/>
    </row>
    <row r="121" spans="1:8" ht="12.75" customHeight="1">
      <c r="A121" s="929" t="s">
        <v>1190</v>
      </c>
      <c r="B121" s="929"/>
      <c r="C121" s="682" t="s">
        <v>1573</v>
      </c>
      <c r="D121" s="683"/>
      <c r="E121" s="682" t="s">
        <v>1573</v>
      </c>
      <c r="F121" s="704" t="s">
        <v>1573</v>
      </c>
      <c r="G121" s="673"/>
      <c r="H121" s="667"/>
    </row>
    <row r="122" spans="7:8" ht="2.45" customHeight="1">
      <c r="G122" s="673"/>
      <c r="H122" s="667"/>
    </row>
    <row r="123" spans="1:8" ht="1.5" customHeight="1">
      <c r="A123" s="672"/>
      <c r="B123" s="672"/>
      <c r="C123" s="673"/>
      <c r="D123" s="673"/>
      <c r="E123" s="673"/>
      <c r="F123" s="687"/>
      <c r="G123" s="673"/>
      <c r="H123" s="667"/>
    </row>
    <row r="124" spans="1:8" ht="15">
      <c r="A124" s="680" t="s">
        <v>2203</v>
      </c>
      <c r="B124" s="680"/>
      <c r="C124" s="669"/>
      <c r="D124" s="669"/>
      <c r="E124" s="669"/>
      <c r="F124" s="669"/>
      <c r="G124" s="677"/>
      <c r="H124" s="677"/>
    </row>
    <row r="125" spans="1:8" ht="12" customHeight="1">
      <c r="A125" s="684"/>
      <c r="B125" s="684"/>
      <c r="C125" s="681" t="s">
        <v>1167</v>
      </c>
      <c r="D125" s="681"/>
      <c r="E125" s="681" t="s">
        <v>1166</v>
      </c>
      <c r="F125" s="753" t="s">
        <v>1165</v>
      </c>
      <c r="G125" s="678"/>
      <c r="H125" s="667"/>
    </row>
    <row r="126" spans="1:8" ht="23.25" customHeight="1">
      <c r="A126" s="929" t="s">
        <v>2154</v>
      </c>
      <c r="B126" s="929"/>
      <c r="C126" s="682" t="s">
        <v>2132</v>
      </c>
      <c r="D126" s="683"/>
      <c r="E126" s="682" t="s">
        <v>1194</v>
      </c>
      <c r="F126" s="704" t="s">
        <v>1193</v>
      </c>
      <c r="G126" s="678"/>
      <c r="H126" s="667"/>
    </row>
    <row r="127" spans="1:8" ht="20.25" customHeight="1">
      <c r="A127" s="929" t="s">
        <v>1562</v>
      </c>
      <c r="B127" s="929"/>
      <c r="C127" s="682" t="s">
        <v>1171</v>
      </c>
      <c r="D127" s="683"/>
      <c r="E127" s="682" t="s">
        <v>1192</v>
      </c>
      <c r="F127" s="704" t="s">
        <v>1191</v>
      </c>
      <c r="G127" s="678"/>
      <c r="H127" s="667"/>
    </row>
    <row r="128" spans="1:8" ht="12.6" customHeight="1">
      <c r="A128" s="929" t="s">
        <v>1565</v>
      </c>
      <c r="B128" s="929"/>
      <c r="C128" s="685" t="s">
        <v>2134</v>
      </c>
      <c r="D128" s="686"/>
      <c r="E128" s="682" t="s">
        <v>2117</v>
      </c>
      <c r="F128" s="704" t="s">
        <v>2145</v>
      </c>
      <c r="G128" s="678"/>
      <c r="H128" s="667"/>
    </row>
    <row r="129" ht="6.6" customHeight="1">
      <c r="G129" s="687"/>
    </row>
    <row r="130" spans="1:12" s="669" customFormat="1" ht="2.25" customHeight="1">
      <c r="A130" s="677"/>
      <c r="B130" s="677"/>
      <c r="C130" s="677"/>
      <c r="D130" s="677"/>
      <c r="E130" s="677"/>
      <c r="F130" s="677"/>
      <c r="G130" s="677"/>
      <c r="H130" s="677"/>
      <c r="I130" s="660"/>
      <c r="J130" s="660"/>
      <c r="K130" s="660"/>
      <c r="L130" s="660"/>
    </row>
    <row r="131" spans="1:8" ht="15">
      <c r="A131" s="688" t="s">
        <v>2146</v>
      </c>
      <c r="B131" s="688"/>
      <c r="C131" s="672"/>
      <c r="D131" s="672"/>
      <c r="E131" s="672"/>
      <c r="F131" s="672"/>
      <c r="G131" s="672"/>
      <c r="H131" s="672"/>
    </row>
    <row r="132" spans="1:8" ht="3.75" customHeight="1" hidden="1">
      <c r="A132" s="668"/>
      <c r="B132" s="668"/>
      <c r="C132" s="672"/>
      <c r="D132" s="672"/>
      <c r="E132" s="672"/>
      <c r="F132" s="672"/>
      <c r="G132" s="672"/>
      <c r="H132" s="672"/>
    </row>
    <row r="133" spans="1:8" ht="15">
      <c r="A133" s="689" t="s">
        <v>1189</v>
      </c>
      <c r="B133" s="690"/>
      <c r="C133" s="691"/>
      <c r="D133" s="691"/>
      <c r="E133" s="691"/>
      <c r="F133" s="691"/>
      <c r="G133" s="691"/>
      <c r="H133" s="684"/>
    </row>
    <row r="134" spans="1:8" ht="2.25" customHeight="1">
      <c r="A134" s="689"/>
      <c r="B134" s="690"/>
      <c r="C134" s="691"/>
      <c r="D134" s="691"/>
      <c r="E134" s="691"/>
      <c r="F134" s="691"/>
      <c r="G134" s="691"/>
      <c r="H134" s="684"/>
    </row>
    <row r="135" spans="1:8" ht="25.5" customHeight="1">
      <c r="A135" s="929" t="s">
        <v>1188</v>
      </c>
      <c r="B135" s="929"/>
      <c r="C135" s="929"/>
      <c r="D135" s="929"/>
      <c r="E135" s="929"/>
      <c r="F135" s="929"/>
      <c r="G135" s="929"/>
      <c r="H135" s="929"/>
    </row>
    <row r="136" spans="1:8" ht="3" customHeight="1">
      <c r="A136" s="691"/>
      <c r="B136" s="690"/>
      <c r="C136" s="691"/>
      <c r="D136" s="691"/>
      <c r="E136" s="691"/>
      <c r="F136" s="691"/>
      <c r="G136" s="691"/>
      <c r="H136" s="684"/>
    </row>
    <row r="137" spans="1:8" ht="16.5" customHeight="1">
      <c r="A137" s="692" t="s">
        <v>1187</v>
      </c>
      <c r="B137" s="693"/>
      <c r="C137" s="693" t="s">
        <v>1167</v>
      </c>
      <c r="D137" s="693"/>
      <c r="E137" s="693" t="s">
        <v>1166</v>
      </c>
      <c r="F137" s="693" t="s">
        <v>1165</v>
      </c>
      <c r="G137" s="693"/>
      <c r="H137" s="684"/>
    </row>
    <row r="138" spans="1:8" ht="12.75" customHeight="1">
      <c r="A138" s="691" t="s">
        <v>1186</v>
      </c>
      <c r="B138" s="694"/>
      <c r="C138" s="695" t="s">
        <v>1574</v>
      </c>
      <c r="D138" s="694"/>
      <c r="E138" s="695" t="s">
        <v>1575</v>
      </c>
      <c r="F138" s="695" t="s">
        <v>1572</v>
      </c>
      <c r="G138" s="694"/>
      <c r="H138" s="684"/>
    </row>
    <row r="139" spans="1:8" ht="15">
      <c r="A139" s="691" t="s">
        <v>1185</v>
      </c>
      <c r="B139" s="694"/>
      <c r="C139" s="695" t="s">
        <v>1574</v>
      </c>
      <c r="D139" s="694"/>
      <c r="E139" s="695" t="s">
        <v>1575</v>
      </c>
      <c r="F139" s="695" t="s">
        <v>1572</v>
      </c>
      <c r="G139" s="694"/>
      <c r="H139" s="684"/>
    </row>
    <row r="140" spans="1:8" ht="12.75" customHeight="1">
      <c r="A140" s="691" t="s">
        <v>1184</v>
      </c>
      <c r="B140" s="694"/>
      <c r="C140" s="696" t="s">
        <v>1576</v>
      </c>
      <c r="D140" s="697"/>
      <c r="E140" s="698" t="s">
        <v>1577</v>
      </c>
      <c r="F140" s="695" t="s">
        <v>2147</v>
      </c>
      <c r="G140" s="697"/>
      <c r="H140" s="684"/>
    </row>
    <row r="141" spans="1:8" ht="15">
      <c r="A141" s="691" t="s">
        <v>1183</v>
      </c>
      <c r="B141" s="694"/>
      <c r="C141" s="699" t="s">
        <v>1566</v>
      </c>
      <c r="D141" s="697"/>
      <c r="E141" s="698" t="s">
        <v>1577</v>
      </c>
      <c r="F141" s="699" t="s">
        <v>2147</v>
      </c>
      <c r="G141" s="697"/>
      <c r="H141" s="684"/>
    </row>
    <row r="142" spans="1:8" ht="15">
      <c r="A142" s="691" t="s">
        <v>1182</v>
      </c>
      <c r="B142" s="691"/>
      <c r="C142" s="699" t="s">
        <v>1583</v>
      </c>
      <c r="D142" s="697"/>
      <c r="E142" s="699" t="s">
        <v>1578</v>
      </c>
      <c r="F142" s="699" t="s">
        <v>2147</v>
      </c>
      <c r="G142" s="697"/>
      <c r="H142" s="684"/>
    </row>
    <row r="143" spans="1:8" ht="15">
      <c r="A143" s="691" t="s">
        <v>1181</v>
      </c>
      <c r="B143" s="691"/>
      <c r="C143" s="699" t="s">
        <v>1583</v>
      </c>
      <c r="D143" s="697"/>
      <c r="E143" s="699" t="s">
        <v>1578</v>
      </c>
      <c r="F143" s="699" t="s">
        <v>2147</v>
      </c>
      <c r="G143" s="697"/>
      <c r="H143" s="684"/>
    </row>
    <row r="144" spans="1:8" ht="1.5" customHeight="1">
      <c r="A144" s="691"/>
      <c r="B144" s="691"/>
      <c r="C144" s="700"/>
      <c r="D144" s="700"/>
      <c r="E144" s="700"/>
      <c r="F144" s="700"/>
      <c r="G144" s="700"/>
      <c r="H144" s="684"/>
    </row>
    <row r="145" spans="1:8" ht="15.75" customHeight="1">
      <c r="A145" s="689" t="s">
        <v>1180</v>
      </c>
      <c r="B145" s="691"/>
      <c r="C145" s="700"/>
      <c r="D145" s="700"/>
      <c r="E145" s="700"/>
      <c r="F145" s="700"/>
      <c r="G145" s="700"/>
      <c r="H145" s="684"/>
    </row>
    <row r="146" spans="1:8" ht="1.5" customHeight="1">
      <c r="A146" s="691"/>
      <c r="B146" s="691"/>
      <c r="C146" s="700"/>
      <c r="D146" s="700"/>
      <c r="E146" s="700"/>
      <c r="F146" s="700"/>
      <c r="G146" s="700"/>
      <c r="H146" s="684"/>
    </row>
    <row r="147" spans="1:8" ht="15">
      <c r="A147" s="690" t="s">
        <v>1179</v>
      </c>
      <c r="B147" s="691"/>
      <c r="C147" s="700"/>
      <c r="D147" s="700"/>
      <c r="E147" s="700"/>
      <c r="F147" s="700"/>
      <c r="G147" s="700"/>
      <c r="H147" s="684"/>
    </row>
    <row r="148" spans="1:8" ht="15">
      <c r="A148" s="691"/>
      <c r="B148" s="691"/>
      <c r="C148" s="701" t="s">
        <v>1167</v>
      </c>
      <c r="D148" s="701"/>
      <c r="E148" s="701" t="s">
        <v>1166</v>
      </c>
      <c r="F148" s="701" t="s">
        <v>1165</v>
      </c>
      <c r="G148" s="701"/>
      <c r="H148" s="684"/>
    </row>
    <row r="149" spans="1:8" ht="31.5" customHeight="1">
      <c r="A149" s="929" t="s">
        <v>1178</v>
      </c>
      <c r="B149" s="929"/>
      <c r="C149" s="682" t="s">
        <v>1566</v>
      </c>
      <c r="D149" s="683"/>
      <c r="E149" s="682" t="s">
        <v>1563</v>
      </c>
      <c r="F149" s="682" t="s">
        <v>2148</v>
      </c>
      <c r="G149" s="683"/>
      <c r="H149" s="684"/>
    </row>
    <row r="150" spans="1:8" ht="4.5" customHeight="1" hidden="1">
      <c r="A150" s="691"/>
      <c r="B150" s="691"/>
      <c r="C150" s="702"/>
      <c r="D150" s="703"/>
      <c r="E150" s="702"/>
      <c r="F150" s="702"/>
      <c r="G150" s="703"/>
      <c r="H150" s="684"/>
    </row>
    <row r="151" spans="1:8" ht="24" customHeight="1">
      <c r="A151" s="929" t="s">
        <v>1177</v>
      </c>
      <c r="B151" s="929"/>
      <c r="C151" s="704" t="s">
        <v>1567</v>
      </c>
      <c r="D151" s="703"/>
      <c r="E151" s="705" t="s">
        <v>1579</v>
      </c>
      <c r="F151" s="705" t="s">
        <v>1572</v>
      </c>
      <c r="G151" s="703"/>
      <c r="H151" s="684"/>
    </row>
    <row r="152" spans="1:8" ht="1.5" customHeight="1">
      <c r="A152" s="886"/>
      <c r="B152" s="886"/>
      <c r="C152" s="683"/>
      <c r="D152" s="703"/>
      <c r="E152" s="702"/>
      <c r="F152" s="702"/>
      <c r="G152" s="703"/>
      <c r="H152" s="684"/>
    </row>
    <row r="153" spans="1:8" ht="31.9" customHeight="1">
      <c r="A153" s="929" t="s">
        <v>1176</v>
      </c>
      <c r="B153" s="929"/>
      <c r="C153" s="704" t="s">
        <v>1567</v>
      </c>
      <c r="D153" s="703"/>
      <c r="E153" s="705" t="s">
        <v>1579</v>
      </c>
      <c r="F153" s="705" t="s">
        <v>1572</v>
      </c>
      <c r="G153" s="703"/>
      <c r="H153" s="684"/>
    </row>
    <row r="154" spans="1:8" ht="2.25" customHeight="1">
      <c r="A154" s="691"/>
      <c r="B154" s="691"/>
      <c r="C154" s="706"/>
      <c r="D154" s="706"/>
      <c r="E154" s="707"/>
      <c r="F154" s="706"/>
      <c r="G154" s="706"/>
      <c r="H154" s="684"/>
    </row>
    <row r="155" spans="1:8" ht="12.75" customHeight="1">
      <c r="A155" s="690" t="s">
        <v>1175</v>
      </c>
      <c r="B155" s="691"/>
      <c r="C155" s="706"/>
      <c r="D155" s="706"/>
      <c r="E155" s="707"/>
      <c r="F155" s="706"/>
      <c r="G155" s="706"/>
      <c r="H155" s="684"/>
    </row>
    <row r="156" spans="1:8" ht="12.75" customHeight="1">
      <c r="A156" s="690"/>
      <c r="B156" s="691"/>
      <c r="C156" s="693" t="s">
        <v>1167</v>
      </c>
      <c r="D156" s="693"/>
      <c r="E156" s="693" t="s">
        <v>1166</v>
      </c>
      <c r="F156" s="693" t="s">
        <v>1165</v>
      </c>
      <c r="G156" s="706"/>
      <c r="H156" s="684"/>
    </row>
    <row r="157" spans="1:8" ht="33.75" customHeight="1">
      <c r="A157" s="929" t="s">
        <v>1174</v>
      </c>
      <c r="B157" s="929"/>
      <c r="C157" s="704" t="s">
        <v>1567</v>
      </c>
      <c r="D157" s="703"/>
      <c r="E157" s="705" t="s">
        <v>1579</v>
      </c>
      <c r="F157" s="705" t="s">
        <v>1572</v>
      </c>
      <c r="G157" s="703"/>
      <c r="H157" s="684"/>
    </row>
    <row r="158" spans="1:8" ht="4.5" customHeight="1">
      <c r="A158" s="691"/>
      <c r="B158" s="691"/>
      <c r="C158" s="706"/>
      <c r="D158" s="706"/>
      <c r="E158" s="706"/>
      <c r="F158" s="706"/>
      <c r="G158" s="706"/>
      <c r="H158" s="684"/>
    </row>
    <row r="159" spans="1:8" ht="15">
      <c r="A159" s="690" t="s">
        <v>1173</v>
      </c>
      <c r="B159" s="691"/>
      <c r="C159" s="691"/>
      <c r="D159" s="691"/>
      <c r="E159" s="691"/>
      <c r="F159" s="691"/>
      <c r="G159" s="691"/>
      <c r="H159" s="684"/>
    </row>
    <row r="160" spans="1:8" ht="15">
      <c r="A160" s="691"/>
      <c r="B160" s="691"/>
      <c r="C160" s="693" t="s">
        <v>1167</v>
      </c>
      <c r="D160" s="693"/>
      <c r="E160" s="693" t="s">
        <v>1166</v>
      </c>
      <c r="F160" s="693" t="s">
        <v>1165</v>
      </c>
      <c r="G160" s="693"/>
      <c r="H160" s="684"/>
    </row>
    <row r="161" spans="1:8" ht="3" customHeight="1">
      <c r="A161" s="691"/>
      <c r="B161" s="691"/>
      <c r="C161" s="693"/>
      <c r="D161" s="693"/>
      <c r="E161" s="693"/>
      <c r="F161" s="693"/>
      <c r="G161" s="693"/>
      <c r="H161" s="684"/>
    </row>
    <row r="162" spans="1:8" ht="10.5" customHeight="1">
      <c r="A162" s="929" t="s">
        <v>1569</v>
      </c>
      <c r="B162" s="929"/>
      <c r="C162" s="705" t="s">
        <v>1568</v>
      </c>
      <c r="D162" s="693"/>
      <c r="E162" s="702" t="s">
        <v>1580</v>
      </c>
      <c r="F162" s="705" t="s">
        <v>1572</v>
      </c>
      <c r="G162" s="703"/>
      <c r="H162" s="684"/>
    </row>
    <row r="163" spans="1:8" ht="4.5" customHeight="1">
      <c r="A163" s="691"/>
      <c r="B163" s="691"/>
      <c r="C163" s="693"/>
      <c r="D163" s="693"/>
      <c r="E163" s="693"/>
      <c r="F163" s="693"/>
      <c r="G163" s="693"/>
      <c r="H163" s="684"/>
    </row>
    <row r="164" spans="1:8" ht="15">
      <c r="A164" s="690" t="s">
        <v>1170</v>
      </c>
      <c r="B164" s="691"/>
      <c r="C164" s="691"/>
      <c r="D164" s="691"/>
      <c r="E164" s="691"/>
      <c r="F164" s="691"/>
      <c r="G164" s="691"/>
      <c r="H164" s="684"/>
    </row>
    <row r="165" spans="1:8" ht="15">
      <c r="A165" s="691"/>
      <c r="B165" s="691"/>
      <c r="C165" s="693" t="s">
        <v>1167</v>
      </c>
      <c r="D165" s="693"/>
      <c r="E165" s="693" t="s">
        <v>1166</v>
      </c>
      <c r="F165" s="693" t="s">
        <v>1165</v>
      </c>
      <c r="G165" s="693"/>
      <c r="H165" s="684"/>
    </row>
    <row r="166" spans="1:8" ht="43.5" customHeight="1">
      <c r="A166" s="929" t="s">
        <v>1169</v>
      </c>
      <c r="B166" s="929"/>
      <c r="C166" s="682" t="s">
        <v>2155</v>
      </c>
      <c r="D166" s="683"/>
      <c r="E166" s="682" t="s">
        <v>1581</v>
      </c>
      <c r="F166" s="682" t="s">
        <v>2156</v>
      </c>
      <c r="G166" s="683"/>
      <c r="H166" s="684"/>
    </row>
    <row r="167" spans="1:8" ht="5.25" customHeight="1">
      <c r="A167" s="886"/>
      <c r="B167" s="886"/>
      <c r="C167" s="682"/>
      <c r="D167" s="683"/>
      <c r="E167" s="682"/>
      <c r="F167" s="682"/>
      <c r="G167" s="683"/>
      <c r="H167" s="684"/>
    </row>
    <row r="168" spans="1:8" ht="13.15" customHeight="1">
      <c r="A168" s="931" t="s">
        <v>1168</v>
      </c>
      <c r="B168" s="931"/>
      <c r="C168" s="931"/>
      <c r="D168" s="931"/>
      <c r="E168" s="931"/>
      <c r="F168" s="931"/>
      <c r="G168" s="931"/>
      <c r="H168" s="931"/>
    </row>
    <row r="169" spans="1:8" ht="15">
      <c r="A169" s="691"/>
      <c r="B169" s="691"/>
      <c r="C169" s="693" t="s">
        <v>1167</v>
      </c>
      <c r="D169" s="693"/>
      <c r="E169" s="693" t="s">
        <v>1166</v>
      </c>
      <c r="F169" s="693" t="s">
        <v>1165</v>
      </c>
      <c r="G169" s="693"/>
      <c r="H169" s="684"/>
    </row>
    <row r="170" spans="1:8" ht="1.5" customHeight="1">
      <c r="A170" s="691"/>
      <c r="B170" s="691"/>
      <c r="C170" s="693"/>
      <c r="D170" s="693"/>
      <c r="E170" s="693"/>
      <c r="F170" s="693"/>
      <c r="G170" s="693"/>
      <c r="H170" s="684"/>
    </row>
    <row r="171" spans="1:8" ht="15">
      <c r="A171" s="691" t="s">
        <v>1164</v>
      </c>
      <c r="B171" s="691"/>
      <c r="C171" s="705" t="s">
        <v>1582</v>
      </c>
      <c r="D171" s="703"/>
      <c r="E171" s="695" t="s">
        <v>1575</v>
      </c>
      <c r="F171" s="705" t="s">
        <v>2149</v>
      </c>
      <c r="G171" s="703"/>
      <c r="H171" s="684"/>
    </row>
    <row r="172" spans="1:8" ht="2.25" customHeight="1">
      <c r="A172" s="691"/>
      <c r="B172" s="691"/>
      <c r="C172" s="708"/>
      <c r="D172" s="693"/>
      <c r="E172" s="708"/>
      <c r="F172" s="708"/>
      <c r="G172" s="693"/>
      <c r="H172" s="684"/>
    </row>
    <row r="173" spans="1:8" ht="15">
      <c r="A173" s="691" t="s">
        <v>1163</v>
      </c>
      <c r="B173" s="691"/>
      <c r="C173" s="705" t="s">
        <v>1582</v>
      </c>
      <c r="D173" s="703"/>
      <c r="E173" s="695" t="s">
        <v>1575</v>
      </c>
      <c r="F173" s="705" t="s">
        <v>2149</v>
      </c>
      <c r="G173" s="703"/>
      <c r="H173" s="684"/>
    </row>
    <row r="174" spans="1:8" ht="7.15" customHeight="1">
      <c r="A174" s="672"/>
      <c r="B174" s="672"/>
      <c r="C174" s="672"/>
      <c r="D174" s="672"/>
      <c r="E174" s="672"/>
      <c r="F174" s="672"/>
      <c r="G174" s="672"/>
      <c r="H174" s="672"/>
    </row>
    <row r="175" spans="1:8" s="669" customFormat="1" ht="14.25" customHeight="1">
      <c r="A175" s="679" t="s">
        <v>1162</v>
      </c>
      <c r="B175" s="679"/>
      <c r="C175" s="677"/>
      <c r="D175" s="677"/>
      <c r="E175" s="677"/>
      <c r="F175" s="677"/>
      <c r="G175" s="677"/>
      <c r="H175" s="677"/>
    </row>
    <row r="176" spans="1:8" s="669" customFormat="1" ht="25.5" customHeight="1">
      <c r="A176" s="932" t="s">
        <v>1161</v>
      </c>
      <c r="B176" s="932"/>
      <c r="C176" s="932"/>
      <c r="D176" s="709"/>
      <c r="E176" s="710" t="s">
        <v>2195</v>
      </c>
      <c r="F176" s="677"/>
      <c r="G176" s="711"/>
      <c r="H176" s="677"/>
    </row>
    <row r="177" spans="1:8" ht="15">
      <c r="A177" s="667" t="s">
        <v>1160</v>
      </c>
      <c r="B177" s="667"/>
      <c r="C177" s="672"/>
      <c r="D177" s="672"/>
      <c r="E177" s="670" t="s">
        <v>1158</v>
      </c>
      <c r="F177" s="667"/>
      <c r="G177" s="667"/>
      <c r="H177" s="667"/>
    </row>
    <row r="178" spans="1:8" ht="15">
      <c r="A178" s="667" t="s">
        <v>1159</v>
      </c>
      <c r="B178" s="667"/>
      <c r="C178" s="672"/>
      <c r="D178" s="672"/>
      <c r="E178" s="670" t="s">
        <v>1158</v>
      </c>
      <c r="F178" s="667"/>
      <c r="G178" s="667"/>
      <c r="H178" s="667"/>
    </row>
    <row r="179" spans="1:8" ht="10.15" customHeight="1" hidden="1">
      <c r="A179" s="933"/>
      <c r="B179" s="933"/>
      <c r="C179" s="933"/>
      <c r="D179" s="933"/>
      <c r="E179" s="933"/>
      <c r="F179" s="933"/>
      <c r="G179" s="933"/>
      <c r="H179" s="933"/>
    </row>
    <row r="180" spans="1:8" ht="17.25" customHeight="1">
      <c r="A180" s="933" t="s">
        <v>2213</v>
      </c>
      <c r="B180" s="933"/>
      <c r="C180" s="933"/>
      <c r="D180" s="933"/>
      <c r="E180" s="933"/>
      <c r="F180" s="933"/>
      <c r="G180" s="933"/>
      <c r="H180" s="933"/>
    </row>
    <row r="181" spans="1:8" ht="17.25" customHeight="1">
      <c r="A181" s="933" t="s">
        <v>2214</v>
      </c>
      <c r="B181" s="933"/>
      <c r="C181" s="933"/>
      <c r="D181" s="933"/>
      <c r="E181" s="933"/>
      <c r="F181" s="933"/>
      <c r="G181" s="933"/>
      <c r="H181" s="933"/>
    </row>
    <row r="182" spans="1:8" ht="27" customHeight="1">
      <c r="A182" s="935" t="s">
        <v>2150</v>
      </c>
      <c r="B182" s="935"/>
      <c r="C182" s="935"/>
      <c r="D182" s="935"/>
      <c r="E182" s="935"/>
      <c r="F182" s="935"/>
      <c r="G182" s="935"/>
      <c r="H182" s="935"/>
    </row>
    <row r="183" spans="1:8" ht="12.75" customHeight="1">
      <c r="A183" s="935" t="s">
        <v>2151</v>
      </c>
      <c r="B183" s="935"/>
      <c r="C183" s="935"/>
      <c r="D183" s="935"/>
      <c r="E183" s="935"/>
      <c r="F183" s="935"/>
      <c r="G183" s="935"/>
      <c r="H183" s="935"/>
    </row>
    <row r="184" spans="1:8" ht="12.75" customHeight="1">
      <c r="A184" s="933" t="s">
        <v>2152</v>
      </c>
      <c r="B184" s="933"/>
      <c r="C184" s="933"/>
      <c r="D184" s="933"/>
      <c r="E184" s="933"/>
      <c r="F184" s="933"/>
      <c r="G184" s="933"/>
      <c r="H184" s="933"/>
    </row>
    <row r="185" spans="1:8" ht="12" customHeight="1">
      <c r="A185" s="933" t="s">
        <v>2153</v>
      </c>
      <c r="B185" s="933"/>
      <c r="C185" s="933"/>
      <c r="D185" s="933"/>
      <c r="E185" s="933"/>
      <c r="F185" s="933"/>
      <c r="G185" s="933"/>
      <c r="H185" s="933"/>
    </row>
    <row r="186" spans="1:8" ht="0.75" customHeight="1">
      <c r="A186" s="666"/>
      <c r="B186" s="666"/>
      <c r="C186" s="666"/>
      <c r="D186" s="666"/>
      <c r="E186" s="666"/>
      <c r="F186" s="666"/>
      <c r="G186" s="666"/>
      <c r="H186" s="666"/>
    </row>
    <row r="187" spans="1:8" ht="12.75" customHeight="1">
      <c r="A187" s="872" t="s">
        <v>1110</v>
      </c>
      <c r="B187" s="872"/>
      <c r="C187" s="873" t="s">
        <v>2201</v>
      </c>
      <c r="D187" s="874"/>
      <c r="E187" s="875"/>
      <c r="F187" s="876"/>
      <c r="G187" s="877"/>
      <c r="H187" s="872" t="s">
        <v>2179</v>
      </c>
    </row>
    <row r="188" spans="1:18" s="114" customFormat="1" ht="23.25">
      <c r="A188" s="297" t="s">
        <v>1157</v>
      </c>
      <c r="B188" s="300"/>
      <c r="C188" s="300"/>
      <c r="D188" s="300"/>
      <c r="E188" s="300"/>
      <c r="F188" s="301"/>
      <c r="G188" s="302"/>
      <c r="H188" s="302"/>
      <c r="I188" s="302"/>
      <c r="J188" s="303"/>
      <c r="K188" s="304"/>
      <c r="L188" s="302"/>
      <c r="M188" s="302"/>
      <c r="N188" s="305"/>
      <c r="R188" s="305"/>
    </row>
    <row r="189" spans="1:12" s="661" customFormat="1" ht="15.75" customHeight="1">
      <c r="A189" s="450"/>
      <c r="B189" s="451" t="s">
        <v>1156</v>
      </c>
      <c r="C189" s="450"/>
      <c r="D189" s="887"/>
      <c r="E189" s="990">
        <v>43830</v>
      </c>
      <c r="F189" s="303"/>
      <c r="G189" s="303"/>
      <c r="H189" s="303"/>
      <c r="I189" s="660"/>
      <c r="J189" s="660"/>
      <c r="K189" s="660"/>
      <c r="L189" s="660"/>
    </row>
    <row r="190" spans="1:12" s="661" customFormat="1" ht="15.75" customHeight="1">
      <c r="A190" s="936"/>
      <c r="B190" s="936"/>
      <c r="C190" s="936"/>
      <c r="D190" s="887"/>
      <c r="E190" s="303"/>
      <c r="F190" s="452"/>
      <c r="G190" s="303"/>
      <c r="H190" s="303"/>
      <c r="I190" s="660"/>
      <c r="J190" s="660"/>
      <c r="K190" s="660"/>
      <c r="L190" s="660"/>
    </row>
    <row r="191" spans="1:12" s="661" customFormat="1" ht="15">
      <c r="A191" s="303"/>
      <c r="B191" s="303"/>
      <c r="C191" s="303"/>
      <c r="D191" s="303"/>
      <c r="E191" s="303"/>
      <c r="F191" s="303"/>
      <c r="G191" s="303"/>
      <c r="H191" s="303"/>
      <c r="I191" s="660"/>
      <c r="J191" s="660"/>
      <c r="K191" s="660"/>
      <c r="L191" s="660"/>
    </row>
    <row r="192" spans="1:12" s="661" customFormat="1" ht="16.5" customHeight="1">
      <c r="A192" s="303"/>
      <c r="B192" s="303"/>
      <c r="C192" s="303"/>
      <c r="D192" s="303"/>
      <c r="E192" s="303"/>
      <c r="F192" s="303"/>
      <c r="G192" s="303"/>
      <c r="H192" s="303"/>
      <c r="I192" s="660"/>
      <c r="J192" s="660"/>
      <c r="K192" s="660"/>
      <c r="L192" s="660"/>
    </row>
    <row r="193" spans="1:12" s="661" customFormat="1" ht="14.25">
      <c r="A193" s="459" t="s">
        <v>1520</v>
      </c>
      <c r="B193" s="459"/>
      <c r="C193" s="460"/>
      <c r="D193" s="460"/>
      <c r="E193" s="460"/>
      <c r="F193" s="460"/>
      <c r="G193" s="460"/>
      <c r="H193" s="460"/>
      <c r="I193" s="660"/>
      <c r="J193" s="660"/>
      <c r="K193" s="660"/>
      <c r="L193" s="660"/>
    </row>
    <row r="194" spans="1:12" s="661" customFormat="1" ht="12.75">
      <c r="A194" s="413"/>
      <c r="B194" s="413"/>
      <c r="C194" s="413"/>
      <c r="D194" s="413"/>
      <c r="E194" s="413"/>
      <c r="F194" s="413"/>
      <c r="G194" s="413"/>
      <c r="H194" s="413"/>
      <c r="I194" s="660"/>
      <c r="J194" s="660"/>
      <c r="K194" s="660"/>
      <c r="L194" s="660"/>
    </row>
    <row r="195" spans="1:12" s="661" customFormat="1" ht="15">
      <c r="A195" s="486" t="s">
        <v>1155</v>
      </c>
      <c r="B195" s="487"/>
      <c r="C195" s="413"/>
      <c r="D195" s="413"/>
      <c r="E195" s="488">
        <v>39170449950</v>
      </c>
      <c r="F195" s="413"/>
      <c r="G195" s="413"/>
      <c r="H195" s="413"/>
      <c r="I195" s="660"/>
      <c r="J195" s="660"/>
      <c r="K195" s="660"/>
      <c r="L195" s="660"/>
    </row>
    <row r="196" spans="1:12" s="661" customFormat="1" ht="15">
      <c r="A196" s="658"/>
      <c r="B196" s="658"/>
      <c r="C196" s="489"/>
      <c r="D196" s="489"/>
      <c r="E196" s="458"/>
      <c r="F196" s="413"/>
      <c r="G196" s="413"/>
      <c r="H196" s="413"/>
      <c r="I196" s="660"/>
      <c r="J196" s="660"/>
      <c r="K196" s="660"/>
      <c r="L196" s="660"/>
    </row>
    <row r="197" spans="1:12" s="661" customFormat="1" ht="15">
      <c r="A197" s="406" t="s">
        <v>1154</v>
      </c>
      <c r="B197" s="406"/>
      <c r="C197" s="413"/>
      <c r="D197" s="413"/>
      <c r="E197" s="646">
        <v>48159153842.7093</v>
      </c>
      <c r="F197" s="458" t="s">
        <v>1153</v>
      </c>
      <c r="G197" s="934">
        <v>51783758314.02</v>
      </c>
      <c r="H197" s="934"/>
      <c r="I197" s="660"/>
      <c r="J197" s="660"/>
      <c r="K197" s="660"/>
      <c r="L197" s="660"/>
    </row>
    <row r="198" spans="1:12" s="661" customFormat="1" ht="15">
      <c r="A198" s="490" t="s">
        <v>1152</v>
      </c>
      <c r="B198" s="490"/>
      <c r="C198" s="491"/>
      <c r="D198" s="491"/>
      <c r="E198" s="492"/>
      <c r="F198" s="458" t="s">
        <v>1151</v>
      </c>
      <c r="G198" s="934">
        <v>48159153842.7093</v>
      </c>
      <c r="H198" s="934"/>
      <c r="I198" s="660"/>
      <c r="J198" s="660"/>
      <c r="K198" s="660"/>
      <c r="L198" s="660"/>
    </row>
    <row r="199" spans="1:12" s="661" customFormat="1" ht="15">
      <c r="A199" s="413" t="s">
        <v>1139</v>
      </c>
      <c r="B199" s="413"/>
      <c r="C199" s="413"/>
      <c r="D199" s="413"/>
      <c r="E199" s="493">
        <v>0</v>
      </c>
      <c r="F199" s="494" t="s">
        <v>1150</v>
      </c>
      <c r="G199" s="413"/>
      <c r="H199" s="647">
        <v>0.93</v>
      </c>
      <c r="I199" s="660"/>
      <c r="J199" s="660"/>
      <c r="K199" s="660"/>
      <c r="L199" s="660"/>
    </row>
    <row r="200" spans="1:12" s="661" customFormat="1" ht="15">
      <c r="A200" s="413" t="s">
        <v>1138</v>
      </c>
      <c r="B200" s="413"/>
      <c r="C200" s="413"/>
      <c r="D200" s="413"/>
      <c r="E200" s="496">
        <v>0</v>
      </c>
      <c r="F200" s="497" t="s">
        <v>1149</v>
      </c>
      <c r="G200" s="413"/>
      <c r="H200" s="647">
        <v>0.93</v>
      </c>
      <c r="I200" s="782"/>
      <c r="J200" s="660"/>
      <c r="K200" s="660"/>
      <c r="L200" s="660"/>
    </row>
    <row r="201" spans="1:12" s="661" customFormat="1" ht="15">
      <c r="A201" s="413" t="s">
        <v>1148</v>
      </c>
      <c r="B201" s="413"/>
      <c r="C201" s="413"/>
      <c r="D201" s="413"/>
      <c r="E201" s="496">
        <v>0</v>
      </c>
      <c r="F201" s="497"/>
      <c r="G201" s="490"/>
      <c r="H201" s="413"/>
      <c r="I201" s="660"/>
      <c r="J201" s="660"/>
      <c r="K201" s="660"/>
      <c r="L201" s="660"/>
    </row>
    <row r="202" spans="1:12" s="661" customFormat="1" ht="14.45" customHeight="1">
      <c r="A202" s="413" t="s">
        <v>1147</v>
      </c>
      <c r="B202" s="413"/>
      <c r="C202" s="413"/>
      <c r="D202" s="413"/>
      <c r="E202" s="493">
        <v>0</v>
      </c>
      <c r="F202" s="497"/>
      <c r="G202" s="891"/>
      <c r="H202" s="495"/>
      <c r="I202" s="660"/>
      <c r="J202" s="660"/>
      <c r="K202" s="660"/>
      <c r="L202" s="660"/>
    </row>
    <row r="203" spans="1:12" s="661" customFormat="1" ht="14.45" customHeight="1">
      <c r="A203" s="413" t="s">
        <v>1146</v>
      </c>
      <c r="B203" s="413"/>
      <c r="C203" s="413"/>
      <c r="D203" s="413"/>
      <c r="E203" s="646">
        <v>584362138.1767124</v>
      </c>
      <c r="F203" s="497"/>
      <c r="G203" s="497"/>
      <c r="H203" s="495"/>
      <c r="I203" s="660"/>
      <c r="J203" s="660"/>
      <c r="K203" s="660"/>
      <c r="L203" s="660"/>
    </row>
    <row r="204" spans="1:12" s="661" customFormat="1" ht="25.5" customHeight="1" thickBot="1">
      <c r="A204" s="923" t="s">
        <v>1145</v>
      </c>
      <c r="B204" s="923"/>
      <c r="C204" s="413"/>
      <c r="D204" s="413"/>
      <c r="E204" s="507">
        <v>47574791704.532585</v>
      </c>
      <c r="F204" s="413"/>
      <c r="G204" s="783"/>
      <c r="H204" s="413"/>
      <c r="I204" s="660"/>
      <c r="J204" s="660"/>
      <c r="K204" s="660"/>
      <c r="L204" s="660"/>
    </row>
    <row r="205" spans="1:12" s="661" customFormat="1" ht="13.5" thickTop="1">
      <c r="A205" s="924"/>
      <c r="B205" s="924"/>
      <c r="C205" s="924"/>
      <c r="D205" s="924"/>
      <c r="E205" s="924"/>
      <c r="F205" s="924"/>
      <c r="G205" s="924"/>
      <c r="H205" s="924"/>
      <c r="I205" s="660"/>
      <c r="J205" s="660"/>
      <c r="K205" s="660"/>
      <c r="L205" s="660"/>
    </row>
    <row r="206" spans="1:12" s="661" customFormat="1" ht="15">
      <c r="A206" s="459" t="s">
        <v>2106</v>
      </c>
      <c r="B206" s="459"/>
      <c r="C206" s="459"/>
      <c r="D206" s="459"/>
      <c r="E206" s="459"/>
      <c r="F206" s="459"/>
      <c r="G206" s="459"/>
      <c r="H206" s="459"/>
      <c r="I206" s="660"/>
      <c r="J206" s="660"/>
      <c r="K206" s="660"/>
      <c r="L206" s="660"/>
    </row>
    <row r="207" spans="1:12" s="661" customFormat="1" ht="15">
      <c r="A207" s="890"/>
      <c r="B207" s="890"/>
      <c r="C207" s="890"/>
      <c r="D207" s="890"/>
      <c r="E207" s="890"/>
      <c r="F207" s="890"/>
      <c r="G207" s="890"/>
      <c r="H207" s="890"/>
      <c r="I207" s="660"/>
      <c r="J207" s="660"/>
      <c r="K207" s="660"/>
      <c r="L207" s="660"/>
    </row>
    <row r="208" spans="1:12" s="661" customFormat="1" ht="15">
      <c r="A208" s="413" t="s">
        <v>2142</v>
      </c>
      <c r="B208" s="413"/>
      <c r="C208" s="413"/>
      <c r="D208" s="751"/>
      <c r="E208" s="646">
        <v>42155654964.371025</v>
      </c>
      <c r="F208" s="458" t="s">
        <v>2107</v>
      </c>
      <c r="G208" s="751"/>
      <c r="H208" s="646" t="s">
        <v>2204</v>
      </c>
      <c r="I208" s="660"/>
      <c r="J208" s="660"/>
      <c r="K208" s="660"/>
      <c r="L208" s="660"/>
    </row>
    <row r="209" spans="1:12" s="661" customFormat="1" ht="15">
      <c r="A209" s="413" t="s">
        <v>2137</v>
      </c>
      <c r="B209" s="413"/>
      <c r="C209" s="413"/>
      <c r="D209" s="751"/>
      <c r="E209" s="751"/>
      <c r="F209" s="458" t="s">
        <v>2108</v>
      </c>
      <c r="G209" s="751"/>
      <c r="H209" s="646" t="s">
        <v>2205</v>
      </c>
      <c r="I209" s="660"/>
      <c r="J209" s="660"/>
      <c r="K209" s="660"/>
      <c r="L209" s="660"/>
    </row>
    <row r="210" spans="1:12" s="661" customFormat="1" ht="15">
      <c r="A210" s="413"/>
      <c r="B210" s="413"/>
      <c r="C210" s="413"/>
      <c r="D210" s="751"/>
      <c r="E210" s="751"/>
      <c r="F210" s="751"/>
      <c r="G210" s="114"/>
      <c r="H210" s="890"/>
      <c r="I210" s="660"/>
      <c r="J210" s="660"/>
      <c r="K210" s="660"/>
      <c r="L210" s="660"/>
    </row>
    <row r="211" spans="1:12" s="661" customFormat="1" ht="15">
      <c r="A211" s="413" t="s">
        <v>2112</v>
      </c>
      <c r="B211" s="413"/>
      <c r="C211" s="413"/>
      <c r="D211" s="751"/>
      <c r="E211" s="646">
        <v>39170449950</v>
      </c>
      <c r="F211" s="751"/>
      <c r="G211" s="751"/>
      <c r="H211" s="114"/>
      <c r="I211" s="660"/>
      <c r="J211" s="660"/>
      <c r="K211" s="660"/>
      <c r="L211" s="660"/>
    </row>
    <row r="212" spans="1:12" s="661" customFormat="1" ht="15">
      <c r="A212" s="751"/>
      <c r="B212" s="751"/>
      <c r="C212" s="751"/>
      <c r="D212" s="751"/>
      <c r="E212" s="751"/>
      <c r="F212" s="751"/>
      <c r="G212" s="751"/>
      <c r="H212" s="890"/>
      <c r="I212" s="660"/>
      <c r="J212" s="660"/>
      <c r="K212" s="660"/>
      <c r="L212" s="660"/>
    </row>
    <row r="213" spans="1:12" s="661" customFormat="1" ht="15">
      <c r="A213" s="413" t="s">
        <v>2141</v>
      </c>
      <c r="B213" s="751"/>
      <c r="C213" s="751"/>
      <c r="D213" s="751"/>
      <c r="E213" s="647">
        <v>1.0762106388407986</v>
      </c>
      <c r="F213" s="751"/>
      <c r="G213" s="751"/>
      <c r="H213" s="114"/>
      <c r="I213" s="660"/>
      <c r="J213" s="660"/>
      <c r="K213" s="660"/>
      <c r="L213" s="660"/>
    </row>
    <row r="214" spans="1:12" s="661" customFormat="1" ht="15">
      <c r="A214" s="413" t="s">
        <v>2105</v>
      </c>
      <c r="B214" s="751"/>
      <c r="C214" s="751"/>
      <c r="D214" s="751"/>
      <c r="E214" s="647">
        <v>1.03</v>
      </c>
      <c r="F214" s="751"/>
      <c r="G214" s="751"/>
      <c r="H214" s="114"/>
      <c r="I214" s="660"/>
      <c r="J214" s="660"/>
      <c r="K214" s="660"/>
      <c r="L214" s="660"/>
    </row>
    <row r="215" spans="1:12" s="661" customFormat="1" ht="22.5" customHeight="1">
      <c r="A215" s="927" t="s">
        <v>2116</v>
      </c>
      <c r="B215" s="927"/>
      <c r="C215" s="927"/>
      <c r="D215" s="927"/>
      <c r="E215" s="927"/>
      <c r="F215" s="927"/>
      <c r="G215" s="927"/>
      <c r="H215" s="927"/>
      <c r="I215" s="660"/>
      <c r="J215" s="660"/>
      <c r="K215" s="660"/>
      <c r="L215" s="660"/>
    </row>
    <row r="216" spans="1:12" s="661" customFormat="1" ht="12.75" customHeight="1">
      <c r="A216" s="930"/>
      <c r="B216" s="930"/>
      <c r="C216" s="930"/>
      <c r="D216" s="930"/>
      <c r="E216" s="930"/>
      <c r="F216" s="930"/>
      <c r="G216" s="930"/>
      <c r="H216" s="930"/>
      <c r="I216" s="660"/>
      <c r="J216" s="660"/>
      <c r="K216" s="660"/>
      <c r="L216" s="660"/>
    </row>
    <row r="217" spans="1:10" ht="15">
      <c r="A217" s="459" t="s">
        <v>1144</v>
      </c>
      <c r="B217" s="459"/>
      <c r="C217" s="460"/>
      <c r="D217" s="460"/>
      <c r="E217" s="460"/>
      <c r="F217" s="460"/>
      <c r="G217" s="460"/>
      <c r="H217" s="460"/>
      <c r="J217" s="713"/>
    </row>
    <row r="218" spans="1:8" ht="15">
      <c r="A218" s="413"/>
      <c r="B218" s="413"/>
      <c r="C218" s="413"/>
      <c r="D218" s="413"/>
      <c r="E218" s="413"/>
      <c r="F218" s="413"/>
      <c r="G218" s="413"/>
      <c r="H218" s="413"/>
    </row>
    <row r="219" spans="1:8" ht="15">
      <c r="A219" s="486" t="s">
        <v>1143</v>
      </c>
      <c r="B219" s="487"/>
      <c r="C219" s="413"/>
      <c r="D219" s="413"/>
      <c r="E219" s="499">
        <v>40183748333.23887</v>
      </c>
      <c r="F219" s="500"/>
      <c r="G219" s="413"/>
      <c r="H219" s="413"/>
    </row>
    <row r="220" spans="1:8" ht="15">
      <c r="A220" s="658"/>
      <c r="B220" s="658"/>
      <c r="C220" s="489"/>
      <c r="D220" s="489"/>
      <c r="E220" s="458"/>
      <c r="F220" s="421"/>
      <c r="G220" s="421"/>
      <c r="H220" s="413"/>
    </row>
    <row r="221" spans="1:8" ht="15">
      <c r="A221" s="406" t="s">
        <v>1142</v>
      </c>
      <c r="B221" s="658"/>
      <c r="C221" s="413"/>
      <c r="D221" s="413"/>
      <c r="E221" s="646">
        <v>51542743506.49</v>
      </c>
      <c r="F221" s="926" t="s">
        <v>1141</v>
      </c>
      <c r="G221" s="926"/>
      <c r="H221" s="889"/>
    </row>
    <row r="222" spans="1:9" ht="14.25" customHeight="1">
      <c r="A222" s="490"/>
      <c r="B222" s="658"/>
      <c r="C222" s="491"/>
      <c r="D222" s="491"/>
      <c r="E222" s="492"/>
      <c r="F222" s="926" t="s">
        <v>1140</v>
      </c>
      <c r="G222" s="926"/>
      <c r="H222" s="653">
        <v>0.0326</v>
      </c>
      <c r="I222" s="714"/>
    </row>
    <row r="223" spans="1:8" ht="15">
      <c r="A223" s="413" t="s">
        <v>1139</v>
      </c>
      <c r="B223" s="413"/>
      <c r="C223" s="413"/>
      <c r="D223" s="413"/>
      <c r="E223" s="496">
        <v>0</v>
      </c>
      <c r="F223" s="421"/>
      <c r="G223" s="421"/>
      <c r="H223" s="495"/>
    </row>
    <row r="224" spans="1:8" ht="15">
      <c r="A224" s="413" t="s">
        <v>1138</v>
      </c>
      <c r="B224" s="413"/>
      <c r="C224" s="413"/>
      <c r="D224" s="413"/>
      <c r="E224" s="496" t="s">
        <v>1290</v>
      </c>
      <c r="F224" s="891"/>
      <c r="G224" s="891"/>
      <c r="H224" s="495"/>
    </row>
    <row r="225" spans="1:8" ht="15">
      <c r="A225" s="413" t="s">
        <v>1137</v>
      </c>
      <c r="B225" s="413"/>
      <c r="C225" s="413"/>
      <c r="D225" s="413"/>
      <c r="E225" s="496">
        <v>0</v>
      </c>
      <c r="F225" s="413"/>
      <c r="G225" s="490"/>
      <c r="H225" s="413"/>
    </row>
    <row r="226" spans="1:8" ht="15">
      <c r="A226" s="413" t="s">
        <v>1136</v>
      </c>
      <c r="B226" s="413"/>
      <c r="C226" s="413"/>
      <c r="D226" s="413"/>
      <c r="E226" s="496">
        <v>0</v>
      </c>
      <c r="F226" s="413"/>
      <c r="G226" s="490"/>
      <c r="H226" s="413"/>
    </row>
    <row r="227" spans="1:8" ht="15">
      <c r="A227" s="421" t="s">
        <v>1135</v>
      </c>
      <c r="B227" s="421"/>
      <c r="C227" s="413"/>
      <c r="D227" s="413"/>
      <c r="E227" s="501">
        <v>0</v>
      </c>
      <c r="F227" s="465"/>
      <c r="G227" s="413"/>
      <c r="H227" s="413"/>
    </row>
    <row r="228" spans="1:8" ht="25.5" customHeight="1" thickBot="1">
      <c r="A228" s="923" t="s">
        <v>1134</v>
      </c>
      <c r="B228" s="923"/>
      <c r="C228" s="923"/>
      <c r="D228" s="413"/>
      <c r="E228" s="498">
        <v>51542743506.49</v>
      </c>
      <c r="F228" s="413"/>
      <c r="G228" s="413"/>
      <c r="H228" s="413"/>
    </row>
    <row r="229" spans="1:12" s="661" customFormat="1" ht="13.5" customHeight="1" thickTop="1">
      <c r="A229" s="924"/>
      <c r="B229" s="924"/>
      <c r="C229" s="924"/>
      <c r="D229" s="924"/>
      <c r="E229" s="924"/>
      <c r="F229" s="924"/>
      <c r="G229" s="924"/>
      <c r="H229" s="924"/>
      <c r="I229" s="660"/>
      <c r="J229" s="660"/>
      <c r="K229" s="660"/>
      <c r="L229" s="660"/>
    </row>
    <row r="230" spans="1:8" ht="15">
      <c r="A230" s="475"/>
      <c r="B230" s="475"/>
      <c r="C230" s="413"/>
      <c r="D230" s="413"/>
      <c r="E230" s="502"/>
      <c r="F230" s="413"/>
      <c r="G230" s="413"/>
      <c r="H230" s="413"/>
    </row>
    <row r="231" spans="1:8" s="661" customFormat="1" ht="15">
      <c r="A231" s="323" t="s">
        <v>1133</v>
      </c>
      <c r="B231" s="323"/>
      <c r="C231" s="325"/>
      <c r="D231" s="325"/>
      <c r="E231" s="325"/>
      <c r="F231" s="325"/>
      <c r="G231" s="325"/>
      <c r="H231" s="327"/>
    </row>
    <row r="232" spans="1:8" s="661" customFormat="1" ht="15">
      <c r="A232" s="332"/>
      <c r="B232" s="332"/>
      <c r="C232" s="784"/>
      <c r="D232" s="784"/>
      <c r="E232" s="332"/>
      <c r="F232" s="332"/>
      <c r="G232" s="332"/>
      <c r="H232" s="332"/>
    </row>
    <row r="233" spans="1:8" s="661" customFormat="1" ht="15">
      <c r="A233" s="332" t="s">
        <v>1132</v>
      </c>
      <c r="B233" s="332"/>
      <c r="C233" s="303"/>
      <c r="D233" s="503"/>
      <c r="E233" s="646">
        <v>42303784549.57111</v>
      </c>
      <c r="F233" s="332"/>
      <c r="G233" s="504"/>
      <c r="H233" s="332"/>
    </row>
    <row r="234" spans="1:8" s="661" customFormat="1" ht="15">
      <c r="A234" s="332" t="s">
        <v>1131</v>
      </c>
      <c r="B234" s="332"/>
      <c r="C234" s="303"/>
      <c r="D234" s="784"/>
      <c r="E234" s="508">
        <v>9478868025.718887</v>
      </c>
      <c r="F234" s="332"/>
      <c r="G234" s="332"/>
      <c r="H234" s="332"/>
    </row>
    <row r="235" spans="1:8" s="661" customFormat="1" ht="16.5" customHeight="1" thickBot="1">
      <c r="A235" s="351" t="s">
        <v>1</v>
      </c>
      <c r="B235" s="351"/>
      <c r="C235" s="303"/>
      <c r="D235" s="505"/>
      <c r="E235" s="509">
        <v>51782652575.29</v>
      </c>
      <c r="F235" s="504"/>
      <c r="G235" s="332"/>
      <c r="H235" s="332"/>
    </row>
    <row r="236" spans="1:8" ht="42" customHeight="1" thickTop="1">
      <c r="A236" s="925"/>
      <c r="B236" s="925"/>
      <c r="C236" s="925"/>
      <c r="D236" s="925"/>
      <c r="E236" s="925"/>
      <c r="F236" s="925"/>
      <c r="G236" s="925"/>
      <c r="H236" s="925"/>
    </row>
    <row r="237" spans="1:8" s="661" customFormat="1" ht="15">
      <c r="A237" s="715" t="s">
        <v>1130</v>
      </c>
      <c r="B237" s="715"/>
      <c r="C237" s="716"/>
      <c r="D237" s="716"/>
      <c r="E237" s="716"/>
      <c r="F237" s="716"/>
      <c r="G237" s="716"/>
      <c r="H237" s="717"/>
    </row>
    <row r="238" spans="1:8" s="661" customFormat="1" ht="14.25">
      <c r="A238" s="720"/>
      <c r="B238" s="720"/>
      <c r="C238" s="721"/>
      <c r="D238" s="721"/>
      <c r="E238" s="721"/>
      <c r="F238" s="721"/>
      <c r="G238" s="721"/>
      <c r="H238" s="722"/>
    </row>
    <row r="239" spans="1:8" s="661" customFormat="1" ht="15">
      <c r="A239" s="723" t="s">
        <v>1129</v>
      </c>
      <c r="B239" s="723"/>
      <c r="C239" s="724" t="s">
        <v>1128</v>
      </c>
      <c r="D239" s="724"/>
      <c r="E239" s="725" t="s">
        <v>1127</v>
      </c>
      <c r="F239" s="659"/>
      <c r="G239" s="726"/>
      <c r="H239" s="727"/>
    </row>
    <row r="240" spans="1:8" s="661" customFormat="1" ht="15">
      <c r="A240" s="921">
        <v>43830</v>
      </c>
      <c r="B240" s="921"/>
      <c r="C240" s="841">
        <v>312192.64</v>
      </c>
      <c r="D240" s="728"/>
      <c r="E240" s="729">
        <v>7.232338175478045E-05</v>
      </c>
      <c r="F240" s="659"/>
      <c r="G240" s="730"/>
      <c r="H240" s="731"/>
    </row>
    <row r="241" spans="1:8" s="661" customFormat="1" ht="15">
      <c r="A241" s="712"/>
      <c r="B241" s="712"/>
      <c r="C241" s="712"/>
      <c r="D241" s="712"/>
      <c r="E241" s="712"/>
      <c r="F241" s="712"/>
      <c r="G241" s="718"/>
      <c r="H241" s="712"/>
    </row>
    <row r="242" spans="1:8" s="661" customFormat="1" ht="15">
      <c r="A242" s="715" t="s">
        <v>1126</v>
      </c>
      <c r="B242" s="715"/>
      <c r="C242" s="716"/>
      <c r="D242" s="716"/>
      <c r="E242" s="716"/>
      <c r="F242" s="716"/>
      <c r="G242" s="716"/>
      <c r="H242" s="717"/>
    </row>
    <row r="243" spans="1:8" s="661" customFormat="1" ht="15">
      <c r="A243" s="712"/>
      <c r="B243" s="712"/>
      <c r="C243" s="712"/>
      <c r="D243" s="712"/>
      <c r="E243" s="712"/>
      <c r="F243" s="712"/>
      <c r="G243" s="712"/>
      <c r="H243" s="712"/>
    </row>
    <row r="244" spans="1:8" s="661" customFormat="1" ht="15">
      <c r="A244" s="723"/>
      <c r="B244" s="723"/>
      <c r="C244" s="732">
        <v>43830</v>
      </c>
      <c r="D244" s="733"/>
      <c r="E244" s="732">
        <v>43798</v>
      </c>
      <c r="F244" s="712"/>
      <c r="G244" s="712"/>
      <c r="H244" s="712"/>
    </row>
    <row r="245" spans="1:8" s="661" customFormat="1" ht="15">
      <c r="A245" s="723" t="s">
        <v>1125</v>
      </c>
      <c r="B245" s="723"/>
      <c r="C245" s="734"/>
      <c r="D245" s="734"/>
      <c r="E245" s="734"/>
      <c r="F245" s="712"/>
      <c r="G245" s="712"/>
      <c r="H245" s="712"/>
    </row>
    <row r="246" spans="1:8" s="661" customFormat="1" ht="15">
      <c r="A246" s="712" t="s">
        <v>1124</v>
      </c>
      <c r="B246" s="712"/>
      <c r="C246" s="735">
        <v>990011348.11</v>
      </c>
      <c r="D246" s="736"/>
      <c r="E246" s="735">
        <v>1084984822.8600001</v>
      </c>
      <c r="F246" s="885"/>
      <c r="G246" s="712"/>
      <c r="H246" s="712"/>
    </row>
    <row r="247" spans="1:8" s="661" customFormat="1" ht="15">
      <c r="A247" s="712" t="s">
        <v>1123</v>
      </c>
      <c r="B247" s="712"/>
      <c r="C247" s="737">
        <v>0</v>
      </c>
      <c r="D247" s="738"/>
      <c r="E247" s="737">
        <v>0</v>
      </c>
      <c r="F247" s="738"/>
      <c r="G247" s="739"/>
      <c r="H247" s="712"/>
    </row>
    <row r="248" spans="1:8" s="661" customFormat="1" ht="15">
      <c r="A248" s="712" t="s">
        <v>1122</v>
      </c>
      <c r="B248" s="712"/>
      <c r="C248" s="735">
        <v>0</v>
      </c>
      <c r="D248" s="735"/>
      <c r="E248" s="735">
        <v>0</v>
      </c>
      <c r="F248" s="712"/>
      <c r="G248" s="739"/>
      <c r="H248" s="712"/>
    </row>
    <row r="249" spans="1:10" s="661" customFormat="1" ht="15">
      <c r="A249" s="712" t="s">
        <v>1121</v>
      </c>
      <c r="B249" s="712"/>
      <c r="C249" s="740">
        <v>137362891.21</v>
      </c>
      <c r="D249" s="711"/>
      <c r="E249" s="740">
        <v>134348537.4</v>
      </c>
      <c r="F249" s="712"/>
      <c r="G249" s="739"/>
      <c r="H249" s="712"/>
      <c r="J249" s="741"/>
    </row>
    <row r="250" spans="1:8" s="661" customFormat="1" ht="15">
      <c r="A250" s="712" t="s">
        <v>1120</v>
      </c>
      <c r="B250" s="712"/>
      <c r="C250" s="740">
        <v>138430136.1137155</v>
      </c>
      <c r="D250" s="738" t="s">
        <v>1114</v>
      </c>
      <c r="E250" s="740">
        <v>137766240.69196412</v>
      </c>
      <c r="F250" s="738" t="s">
        <v>1113</v>
      </c>
      <c r="G250" s="736"/>
      <c r="H250" s="712"/>
    </row>
    <row r="251" spans="1:8" s="661" customFormat="1" ht="15">
      <c r="A251" s="723" t="s">
        <v>1119</v>
      </c>
      <c r="B251" s="723"/>
      <c r="C251" s="742"/>
      <c r="D251" s="736"/>
      <c r="E251" s="742"/>
      <c r="F251" s="736"/>
      <c r="G251" s="736"/>
      <c r="H251" s="712"/>
    </row>
    <row r="252" spans="1:8" s="661" customFormat="1" ht="15">
      <c r="A252" s="712" t="s">
        <v>1117</v>
      </c>
      <c r="B252" s="712"/>
      <c r="C252" s="735">
        <v>0</v>
      </c>
      <c r="D252" s="738"/>
      <c r="E252" s="735">
        <v>0</v>
      </c>
      <c r="F252" s="738"/>
      <c r="G252" s="736"/>
      <c r="H252" s="712"/>
    </row>
    <row r="253" spans="1:8" s="661" customFormat="1" ht="15">
      <c r="A253" s="712" t="s">
        <v>1118</v>
      </c>
      <c r="B253" s="712"/>
      <c r="C253" s="743">
        <v>-137362891.21</v>
      </c>
      <c r="D253" s="738" t="s">
        <v>1114</v>
      </c>
      <c r="E253" s="743">
        <v>-134348537.4</v>
      </c>
      <c r="F253" s="738" t="s">
        <v>1113</v>
      </c>
      <c r="G253" s="736"/>
      <c r="H253" s="712"/>
    </row>
    <row r="254" spans="1:8" s="661" customFormat="1" ht="15">
      <c r="A254" s="712" t="s">
        <v>1116</v>
      </c>
      <c r="B254" s="712"/>
      <c r="C254" s="743">
        <v>-138153275.84148806</v>
      </c>
      <c r="D254" s="738" t="s">
        <v>1114</v>
      </c>
      <c r="E254" s="743">
        <v>-137490708.2105802</v>
      </c>
      <c r="F254" s="738" t="s">
        <v>1113</v>
      </c>
      <c r="G254" s="736"/>
      <c r="H254" s="712"/>
    </row>
    <row r="255" spans="1:8" s="661" customFormat="1" ht="15">
      <c r="A255" s="712" t="s">
        <v>1115</v>
      </c>
      <c r="B255" s="712"/>
      <c r="C255" s="743">
        <v>-990011348.11</v>
      </c>
      <c r="D255" s="738" t="s">
        <v>1114</v>
      </c>
      <c r="E255" s="743">
        <v>-1084984822.86</v>
      </c>
      <c r="F255" s="738" t="s">
        <v>1113</v>
      </c>
      <c r="G255" s="736"/>
      <c r="H255" s="712"/>
    </row>
    <row r="256" spans="1:8" s="661" customFormat="1" ht="15">
      <c r="A256" s="712" t="s">
        <v>1112</v>
      </c>
      <c r="B256" s="712"/>
      <c r="C256" s="743">
        <v>0</v>
      </c>
      <c r="D256" s="738"/>
      <c r="E256" s="743">
        <v>0</v>
      </c>
      <c r="F256" s="738"/>
      <c r="G256" s="736"/>
      <c r="H256" s="712"/>
    </row>
    <row r="257" spans="1:8" s="661" customFormat="1" ht="13.5" thickBot="1">
      <c r="A257" s="712" t="s">
        <v>1111</v>
      </c>
      <c r="B257" s="712"/>
      <c r="C257" s="744">
        <v>276860.2722271681</v>
      </c>
      <c r="D257" s="719"/>
      <c r="E257" s="744">
        <v>275532.48138427734</v>
      </c>
      <c r="F257" s="712"/>
      <c r="G257" s="712"/>
      <c r="H257" s="712"/>
    </row>
    <row r="258" spans="1:8" s="661" customFormat="1" ht="13.5" thickTop="1">
      <c r="A258" s="712"/>
      <c r="B258" s="712"/>
      <c r="C258" s="719"/>
      <c r="D258" s="719"/>
      <c r="E258" s="719"/>
      <c r="F258" s="712"/>
      <c r="G258" s="712"/>
      <c r="H258" s="712"/>
    </row>
    <row r="259" spans="1:12" s="661" customFormat="1" ht="15">
      <c r="A259" s="922"/>
      <c r="B259" s="922"/>
      <c r="C259" s="922"/>
      <c r="D259" s="922"/>
      <c r="E259" s="922"/>
      <c r="F259" s="922"/>
      <c r="G259" s="922"/>
      <c r="H259" s="922"/>
      <c r="I259" s="660"/>
      <c r="J259" s="660"/>
      <c r="K259" s="660"/>
      <c r="L259" s="660"/>
    </row>
    <row r="260" spans="1:8" s="700" customFormat="1" ht="11.25">
      <c r="A260" s="745" t="s">
        <v>2215</v>
      </c>
      <c r="B260" s="746"/>
      <c r="C260" s="747"/>
      <c r="D260" s="747"/>
      <c r="E260" s="745"/>
      <c r="F260" s="745"/>
      <c r="G260" s="745"/>
      <c r="H260" s="745"/>
    </row>
    <row r="261" spans="1:8" s="700" customFormat="1" ht="11.25">
      <c r="A261" s="745" t="s">
        <v>2216</v>
      </c>
      <c r="B261" s="748"/>
      <c r="C261" s="749"/>
      <c r="D261" s="750"/>
      <c r="E261" s="745"/>
      <c r="F261" s="745"/>
      <c r="G261" s="745"/>
      <c r="H261" s="745"/>
    </row>
    <row r="262" spans="1:8" s="700" customFormat="1" ht="11.25">
      <c r="A262" s="745"/>
      <c r="B262" s="748"/>
      <c r="C262" s="749"/>
      <c r="D262" s="750"/>
      <c r="E262" s="745"/>
      <c r="F262" s="745"/>
      <c r="G262" s="745"/>
      <c r="H262" s="745"/>
    </row>
    <row r="263" spans="1:8" s="700" customFormat="1" ht="15">
      <c r="A263" s="872" t="s">
        <v>1110</v>
      </c>
      <c r="B263" s="872"/>
      <c r="C263" s="873" t="s">
        <v>2201</v>
      </c>
      <c r="D263" s="874"/>
      <c r="E263" s="875"/>
      <c r="F263" s="876"/>
      <c r="G263" s="877"/>
      <c r="H263" s="872" t="s">
        <v>2180</v>
      </c>
    </row>
    <row r="264" spans="1:8" ht="12.75" customHeight="1">
      <c r="A264" s="991"/>
      <c r="B264" s="992"/>
      <c r="C264" s="992"/>
      <c r="D264" s="992"/>
      <c r="E264" s="992"/>
      <c r="F264" s="992"/>
      <c r="G264" s="992"/>
      <c r="H264" s="992"/>
    </row>
  </sheetData>
  <mergeCells count="51">
    <mergeCell ref="A240:B240"/>
    <mergeCell ref="A259:H259"/>
    <mergeCell ref="A264:H264"/>
    <mergeCell ref="A216:H216"/>
    <mergeCell ref="F221:G221"/>
    <mergeCell ref="F222:G222"/>
    <mergeCell ref="A228:C228"/>
    <mergeCell ref="A229:H229"/>
    <mergeCell ref="A236:H236"/>
    <mergeCell ref="A190:C190"/>
    <mergeCell ref="G197:H197"/>
    <mergeCell ref="G198:H198"/>
    <mergeCell ref="A204:B204"/>
    <mergeCell ref="A205:H205"/>
    <mergeCell ref="A215:H215"/>
    <mergeCell ref="A180:H180"/>
    <mergeCell ref="A181:H181"/>
    <mergeCell ref="A182:H182"/>
    <mergeCell ref="A183:H183"/>
    <mergeCell ref="A184:H184"/>
    <mergeCell ref="A185:H185"/>
    <mergeCell ref="A157:B157"/>
    <mergeCell ref="A162:B162"/>
    <mergeCell ref="A166:B166"/>
    <mergeCell ref="A168:H168"/>
    <mergeCell ref="A176:C176"/>
    <mergeCell ref="A179:H179"/>
    <mergeCell ref="A127:B127"/>
    <mergeCell ref="A128:B128"/>
    <mergeCell ref="A135:H135"/>
    <mergeCell ref="A149:B149"/>
    <mergeCell ref="A151:B151"/>
    <mergeCell ref="A153:B153"/>
    <mergeCell ref="A117:B117"/>
    <mergeCell ref="A118:B118"/>
    <mergeCell ref="A119:B119"/>
    <mergeCell ref="A120:B120"/>
    <mergeCell ref="A121:B121"/>
    <mergeCell ref="A126:B126"/>
    <mergeCell ref="A85:H85"/>
    <mergeCell ref="A86:H86"/>
    <mergeCell ref="A93:H93"/>
    <mergeCell ref="A97:C97"/>
    <mergeCell ref="A111:H111"/>
    <mergeCell ref="A116:B116"/>
    <mergeCell ref="A3:C3"/>
    <mergeCell ref="A6:H6"/>
    <mergeCell ref="A7:H7"/>
    <mergeCell ref="A9:H9"/>
    <mergeCell ref="A83:H83"/>
    <mergeCell ref="A84:H84"/>
  </mergeCells>
  <hyperlinks>
    <hyperlink ref="E10" r:id="rId1" display="http://www.rbc.com/investorrelations/fixed_income/covered-bonds-terms.html"/>
  </hyperlinks>
  <printOptions horizontalCentered="1"/>
  <pageMargins left="0.511811023622047" right="0.511811023622047" top="0.236220472440945" bottom="0.236220472440945" header="0.31496062992126" footer="0.31496062992126"/>
  <pageSetup fitToHeight="3" horizontalDpi="600" verticalDpi="600" orientation="portrait" scale="63" r:id="rId3"/>
  <rowBreaks count="2" manualBreakCount="2">
    <brk id="94" max="16383" man="1"/>
    <brk id="18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X1360"/>
  <sheetViews>
    <sheetView showGridLines="0" zoomScaleSheetLayoutView="80" zoomScalePageLayoutView="85" workbookViewId="0" topLeftCell="A1"/>
  </sheetViews>
  <sheetFormatPr defaultColWidth="9.140625" defaultRowHeight="15"/>
  <cols>
    <col min="1" max="1" width="14.7109375" style="114" customWidth="1"/>
    <col min="2" max="2" width="3.7109375" style="114" customWidth="1"/>
    <col min="3" max="3" width="20.28125" style="114" customWidth="1"/>
    <col min="4" max="4" width="1.7109375" style="114" customWidth="1"/>
    <col min="5" max="5" width="17.421875" style="114" customWidth="1"/>
    <col min="6" max="6" width="2.7109375" style="340" customWidth="1"/>
    <col min="7" max="7" width="21.57421875" style="114" customWidth="1"/>
    <col min="8" max="8" width="1.7109375" style="114" customWidth="1"/>
    <col min="9" max="9" width="15.00390625" style="114" customWidth="1"/>
    <col min="10" max="10" width="1.57421875" style="114" customWidth="1"/>
    <col min="11" max="11" width="17.8515625" style="434" customWidth="1"/>
    <col min="12" max="12" width="1.7109375" style="114" customWidth="1"/>
    <col min="13" max="13" width="15.8515625" style="435" customWidth="1"/>
    <col min="14" max="14" width="16.57421875" style="114" bestFit="1" customWidth="1"/>
    <col min="15" max="15" width="24.28125" style="114" customWidth="1"/>
    <col min="16" max="16" width="41.140625" style="114" customWidth="1"/>
    <col min="17" max="17" width="14.28125" style="114" customWidth="1"/>
    <col min="18" max="18" width="16.57421875" style="114" customWidth="1"/>
    <col min="19" max="19" width="14.28125" style="114" customWidth="1"/>
    <col min="20" max="20" width="14.8515625" style="114" customWidth="1"/>
    <col min="21" max="21" width="11.28125" style="114" bestFit="1" customWidth="1"/>
    <col min="22" max="22" width="9.140625" style="114" customWidth="1"/>
    <col min="23" max="23" width="12.8515625" style="114" bestFit="1" customWidth="1"/>
    <col min="24" max="16384" width="9.140625" style="114" customWidth="1"/>
  </cols>
  <sheetData>
    <row r="1" spans="1:18" ht="23.25">
      <c r="A1" s="297" t="s">
        <v>1157</v>
      </c>
      <c r="B1" s="300"/>
      <c r="C1" s="300"/>
      <c r="D1" s="300"/>
      <c r="E1" s="300"/>
      <c r="F1" s="301"/>
      <c r="G1" s="302"/>
      <c r="H1" s="302"/>
      <c r="I1" s="302"/>
      <c r="J1" s="303"/>
      <c r="K1" s="304"/>
      <c r="L1" s="302"/>
      <c r="M1" s="302"/>
      <c r="N1" s="305"/>
      <c r="R1" s="305"/>
    </row>
    <row r="2" spans="1:18" ht="15.75">
      <c r="A2" s="306" t="s">
        <v>1156</v>
      </c>
      <c r="B2" s="306"/>
      <c r="C2" s="306"/>
      <c r="D2" s="306"/>
      <c r="E2" s="306"/>
      <c r="F2" s="307"/>
      <c r="G2" s="308">
        <v>43830</v>
      </c>
      <c r="H2" s="303"/>
      <c r="J2" s="303"/>
      <c r="K2" s="309"/>
      <c r="L2" s="303"/>
      <c r="M2" s="310"/>
      <c r="N2" s="305"/>
      <c r="R2" s="305"/>
    </row>
    <row r="3" spans="1:18" ht="15.75">
      <c r="A3" s="306"/>
      <c r="B3" s="306"/>
      <c r="C3" s="306"/>
      <c r="D3" s="306"/>
      <c r="E3" s="306"/>
      <c r="F3" s="307"/>
      <c r="G3" s="303"/>
      <c r="H3" s="303"/>
      <c r="I3" s="311"/>
      <c r="J3" s="303"/>
      <c r="K3" s="309"/>
      <c r="L3" s="303"/>
      <c r="M3" s="310"/>
      <c r="N3" s="305"/>
      <c r="R3" s="305"/>
    </row>
    <row r="4" spans="1:18" ht="15">
      <c r="A4" s="303"/>
      <c r="B4" s="303"/>
      <c r="C4" s="303"/>
      <c r="D4" s="303"/>
      <c r="E4" s="303"/>
      <c r="F4" s="312"/>
      <c r="G4" s="303"/>
      <c r="H4" s="303"/>
      <c r="I4" s="303"/>
      <c r="J4" s="303"/>
      <c r="K4" s="309"/>
      <c r="L4" s="303"/>
      <c r="M4" s="310"/>
      <c r="N4" s="305"/>
      <c r="R4" s="305"/>
    </row>
    <row r="5" spans="1:18" ht="15">
      <c r="A5" s="303"/>
      <c r="B5" s="303"/>
      <c r="C5" s="303"/>
      <c r="D5" s="303"/>
      <c r="E5" s="303"/>
      <c r="F5" s="312"/>
      <c r="G5" s="303"/>
      <c r="H5" s="303"/>
      <c r="I5" s="303"/>
      <c r="J5" s="303"/>
      <c r="K5" s="309"/>
      <c r="L5" s="303"/>
      <c r="M5" s="310"/>
      <c r="N5" s="305"/>
      <c r="R5" s="305"/>
    </row>
    <row r="6" spans="1:18" ht="15">
      <c r="A6" s="313" t="s">
        <v>1443</v>
      </c>
      <c r="B6" s="313"/>
      <c r="C6" s="313"/>
      <c r="D6" s="313"/>
      <c r="E6" s="313"/>
      <c r="F6" s="314"/>
      <c r="G6" s="315"/>
      <c r="H6" s="315"/>
      <c r="I6" s="315"/>
      <c r="J6" s="315"/>
      <c r="K6" s="316"/>
      <c r="L6" s="317"/>
      <c r="M6" s="318"/>
      <c r="N6" s="305"/>
      <c r="R6" s="305"/>
    </row>
    <row r="7" spans="1:18" ht="15">
      <c r="A7" s="303"/>
      <c r="B7" s="303"/>
      <c r="C7" s="303"/>
      <c r="D7" s="303"/>
      <c r="E7" s="303"/>
      <c r="F7" s="312"/>
      <c r="G7" s="303"/>
      <c r="H7" s="303"/>
      <c r="I7" s="303"/>
      <c r="J7" s="303"/>
      <c r="K7" s="309"/>
      <c r="L7" s="303"/>
      <c r="M7" s="303"/>
      <c r="N7" s="305"/>
      <c r="R7" s="305"/>
    </row>
    <row r="8" spans="1:18" ht="15" customHeight="1">
      <c r="A8" s="319" t="s">
        <v>1442</v>
      </c>
      <c r="B8" s="319"/>
      <c r="C8" s="319"/>
      <c r="D8" s="319"/>
      <c r="E8" s="319"/>
      <c r="F8" s="951">
        <v>52789777453.21</v>
      </c>
      <c r="G8" s="952"/>
      <c r="H8" s="303"/>
      <c r="I8" s="303"/>
      <c r="J8" s="303"/>
      <c r="K8" s="309"/>
      <c r="L8" s="303"/>
      <c r="M8" s="303"/>
      <c r="N8" s="305"/>
      <c r="R8" s="305"/>
    </row>
    <row r="9" spans="1:18" ht="15" customHeight="1">
      <c r="A9" s="319" t="s">
        <v>1441</v>
      </c>
      <c r="B9" s="319"/>
      <c r="C9" s="319"/>
      <c r="D9" s="319"/>
      <c r="E9" s="319"/>
      <c r="F9" s="951">
        <v>51799453912.46</v>
      </c>
      <c r="G9" s="953"/>
      <c r="H9" s="303"/>
      <c r="I9" s="784"/>
      <c r="J9" s="784"/>
      <c r="K9" s="320"/>
      <c r="L9" s="303"/>
      <c r="M9" s="303"/>
      <c r="N9" s="305"/>
      <c r="R9" s="305"/>
    </row>
    <row r="10" spans="1:18" ht="15">
      <c r="A10" s="319" t="s">
        <v>1440</v>
      </c>
      <c r="B10" s="319"/>
      <c r="C10" s="319"/>
      <c r="D10" s="303"/>
      <c r="E10" s="303"/>
      <c r="F10" s="853"/>
      <c r="G10" s="790">
        <v>299288</v>
      </c>
      <c r="H10" s="303"/>
      <c r="I10" s="303"/>
      <c r="J10" s="303"/>
      <c r="K10" s="309"/>
      <c r="L10" s="303"/>
      <c r="M10" s="303"/>
      <c r="N10" s="305"/>
      <c r="R10" s="305"/>
    </row>
    <row r="11" spans="1:18" ht="15">
      <c r="A11" s="114" t="s">
        <v>1439</v>
      </c>
      <c r="B11" s="303"/>
      <c r="D11" s="303"/>
      <c r="E11" s="303"/>
      <c r="F11" s="853"/>
      <c r="G11" s="894">
        <v>173076</v>
      </c>
      <c r="H11" s="303"/>
      <c r="I11" s="303"/>
      <c r="J11" s="303"/>
      <c r="K11" s="309"/>
      <c r="L11" s="303"/>
      <c r="M11" s="303"/>
      <c r="N11" s="305"/>
      <c r="R11" s="305"/>
    </row>
    <row r="12" spans="1:18" ht="15">
      <c r="A12" s="114" t="s">
        <v>1537</v>
      </c>
      <c r="B12" s="303"/>
      <c r="D12" s="303"/>
      <c r="E12" s="303"/>
      <c r="F12" s="853"/>
      <c r="G12" s="791">
        <v>0.0005305475989465861</v>
      </c>
      <c r="H12" s="303"/>
      <c r="I12" s="303"/>
      <c r="J12" s="303"/>
      <c r="K12" s="309"/>
      <c r="L12" s="303"/>
      <c r="M12" s="303"/>
      <c r="N12" s="305"/>
      <c r="R12" s="305"/>
    </row>
    <row r="13" spans="1:18" ht="15">
      <c r="A13" s="303" t="s">
        <v>1438</v>
      </c>
      <c r="B13" s="303"/>
      <c r="C13" s="303"/>
      <c r="D13" s="303"/>
      <c r="E13" s="303"/>
      <c r="F13" s="853"/>
      <c r="G13" s="790">
        <v>240620</v>
      </c>
      <c r="H13" s="303"/>
      <c r="I13" s="303"/>
      <c r="J13" s="303"/>
      <c r="K13" s="309"/>
      <c r="L13" s="303"/>
      <c r="M13" s="303"/>
      <c r="N13" s="305"/>
      <c r="R13" s="305"/>
    </row>
    <row r="14" spans="1:18" ht="15">
      <c r="A14" s="303" t="s">
        <v>1437</v>
      </c>
      <c r="B14" s="303"/>
      <c r="C14" s="303"/>
      <c r="D14" s="303"/>
      <c r="E14" s="303"/>
      <c r="F14" s="853"/>
      <c r="G14" s="790">
        <v>233858</v>
      </c>
      <c r="H14" s="303"/>
      <c r="I14" s="303"/>
      <c r="J14" s="303"/>
      <c r="K14" s="309"/>
      <c r="L14" s="303"/>
      <c r="M14" s="310"/>
      <c r="N14" s="305"/>
      <c r="R14" s="305"/>
    </row>
    <row r="15" spans="1:18" ht="14.25">
      <c r="A15" s="303"/>
      <c r="B15" s="303"/>
      <c r="C15" s="303"/>
      <c r="D15" s="303"/>
      <c r="E15" s="303"/>
      <c r="F15" s="303"/>
      <c r="G15" s="310" t="s">
        <v>2181</v>
      </c>
      <c r="H15" s="303" t="s">
        <v>2182</v>
      </c>
      <c r="I15" s="321" t="s">
        <v>2183</v>
      </c>
      <c r="J15" s="303"/>
      <c r="K15" s="309"/>
      <c r="L15" s="303"/>
      <c r="M15" s="310"/>
      <c r="N15" s="305"/>
      <c r="R15" s="305"/>
    </row>
    <row r="16" spans="1:18" ht="15">
      <c r="A16" s="303" t="s">
        <v>1436</v>
      </c>
      <c r="B16" s="303"/>
      <c r="C16" s="303"/>
      <c r="D16" s="303"/>
      <c r="E16" s="303"/>
      <c r="F16" s="303"/>
      <c r="G16" s="793">
        <v>0.689949466930842</v>
      </c>
      <c r="H16" s="303"/>
      <c r="I16" s="792">
        <v>0.5519726806399542</v>
      </c>
      <c r="J16" s="303"/>
      <c r="K16" s="309"/>
      <c r="L16" s="303"/>
      <c r="M16" s="310"/>
      <c r="N16" s="305"/>
      <c r="R16" s="305"/>
    </row>
    <row r="17" spans="1:18" ht="15">
      <c r="A17" s="303" t="s">
        <v>1435</v>
      </c>
      <c r="B17" s="303"/>
      <c r="C17" s="303"/>
      <c r="D17" s="303"/>
      <c r="E17" s="303"/>
      <c r="F17" s="303"/>
      <c r="G17" s="793">
        <v>0.596250186484327</v>
      </c>
      <c r="H17" s="303"/>
      <c r="I17" s="792">
        <v>0.4818729942430193</v>
      </c>
      <c r="J17" s="303"/>
      <c r="K17" s="309"/>
      <c r="L17" s="303"/>
      <c r="M17" s="310"/>
      <c r="N17" s="305"/>
      <c r="R17" s="305"/>
    </row>
    <row r="18" spans="1:18" ht="15">
      <c r="A18" s="303" t="s">
        <v>1434</v>
      </c>
      <c r="B18" s="303"/>
      <c r="C18" s="303"/>
      <c r="D18" s="303"/>
      <c r="E18" s="303"/>
      <c r="F18" s="303"/>
      <c r="G18" s="793">
        <v>0.7160797279997405</v>
      </c>
      <c r="H18" s="303"/>
      <c r="I18" s="303"/>
      <c r="J18" s="303"/>
      <c r="K18" s="309"/>
      <c r="L18" s="303"/>
      <c r="M18" s="310"/>
      <c r="N18" s="305"/>
      <c r="R18" s="305"/>
    </row>
    <row r="19" spans="1:18" ht="15">
      <c r="A19" s="114" t="s">
        <v>1433</v>
      </c>
      <c r="B19" s="303"/>
      <c r="D19" s="303"/>
      <c r="E19" s="303"/>
      <c r="F19" s="303"/>
      <c r="G19" s="793">
        <v>0.030552</v>
      </c>
      <c r="H19" s="303"/>
      <c r="I19" s="303"/>
      <c r="J19" s="303"/>
      <c r="K19" s="309"/>
      <c r="L19" s="303"/>
      <c r="M19" s="310"/>
      <c r="N19" s="305"/>
      <c r="R19" s="305"/>
    </row>
    <row r="20" spans="1:18" ht="15">
      <c r="A20" s="303" t="s">
        <v>1432</v>
      </c>
      <c r="B20" s="303"/>
      <c r="C20" s="303"/>
      <c r="D20" s="303"/>
      <c r="E20" s="303"/>
      <c r="F20" s="303"/>
      <c r="G20" s="794">
        <v>26.325</v>
      </c>
      <c r="H20" s="309"/>
      <c r="I20" s="309"/>
      <c r="J20" s="322"/>
      <c r="K20" s="309"/>
      <c r="L20" s="303"/>
      <c r="M20" s="310"/>
      <c r="N20" s="305"/>
      <c r="R20" s="305"/>
    </row>
    <row r="21" spans="1:18" ht="15">
      <c r="A21" s="303" t="s">
        <v>1431</v>
      </c>
      <c r="B21" s="303"/>
      <c r="C21" s="303"/>
      <c r="D21" s="303"/>
      <c r="E21" s="303"/>
      <c r="F21" s="303"/>
      <c r="G21" s="794">
        <v>53.1748</v>
      </c>
      <c r="H21" s="303"/>
      <c r="I21" s="303"/>
      <c r="J21" s="322"/>
      <c r="K21" s="309"/>
      <c r="L21" s="303"/>
      <c r="M21" s="310"/>
      <c r="N21" s="305"/>
      <c r="R21" s="305"/>
    </row>
    <row r="22" spans="1:18" ht="15">
      <c r="A22" s="303" t="s">
        <v>1430</v>
      </c>
      <c r="B22" s="303"/>
      <c r="C22" s="303"/>
      <c r="D22" s="303"/>
      <c r="E22" s="303"/>
      <c r="F22" s="303"/>
      <c r="G22" s="794">
        <v>26.8498</v>
      </c>
      <c r="H22" s="303"/>
      <c r="I22" s="303"/>
      <c r="J22" s="322"/>
      <c r="K22" s="309"/>
      <c r="L22" s="303"/>
      <c r="M22" s="310"/>
      <c r="N22" s="305"/>
      <c r="R22" s="305"/>
    </row>
    <row r="23" spans="1:18" ht="15">
      <c r="A23" s="303"/>
      <c r="B23" s="303"/>
      <c r="C23" s="303"/>
      <c r="D23" s="303"/>
      <c r="E23" s="303"/>
      <c r="F23" s="303"/>
      <c r="G23" s="118"/>
      <c r="H23" s="303"/>
      <c r="I23" s="303"/>
      <c r="J23" s="322"/>
      <c r="K23" s="309"/>
      <c r="L23" s="303"/>
      <c r="M23" s="310"/>
      <c r="N23" s="305"/>
      <c r="R23" s="305"/>
    </row>
    <row r="24" spans="1:18" ht="18.75" customHeight="1">
      <c r="A24" s="956" t="s">
        <v>2184</v>
      </c>
      <c r="B24" s="956"/>
      <c r="C24" s="956"/>
      <c r="D24" s="956"/>
      <c r="E24" s="956"/>
      <c r="F24" s="956"/>
      <c r="G24" s="956"/>
      <c r="H24" s="956"/>
      <c r="I24" s="956"/>
      <c r="J24" s="956"/>
      <c r="K24" s="956"/>
      <c r="L24" s="956"/>
      <c r="M24" s="956"/>
      <c r="N24" s="305"/>
      <c r="R24" s="305"/>
    </row>
    <row r="25" spans="1:18" ht="22.5" customHeight="1">
      <c r="A25" s="957" t="s">
        <v>2185</v>
      </c>
      <c r="B25" s="957"/>
      <c r="C25" s="957"/>
      <c r="D25" s="957"/>
      <c r="E25" s="957"/>
      <c r="F25" s="957"/>
      <c r="G25" s="957"/>
      <c r="H25" s="957"/>
      <c r="I25" s="957"/>
      <c r="J25" s="957"/>
      <c r="K25" s="957"/>
      <c r="L25" s="957"/>
      <c r="M25" s="957"/>
      <c r="N25" s="305"/>
      <c r="R25" s="305"/>
    </row>
    <row r="26" spans="1:18" ht="15">
      <c r="A26" s="303"/>
      <c r="B26" s="303"/>
      <c r="C26" s="303"/>
      <c r="D26" s="303"/>
      <c r="E26" s="303"/>
      <c r="F26" s="303"/>
      <c r="G26" s="309"/>
      <c r="H26" s="303"/>
      <c r="I26" s="303"/>
      <c r="J26" s="322"/>
      <c r="K26" s="309"/>
      <c r="L26" s="303"/>
      <c r="M26" s="310"/>
      <c r="N26" s="305"/>
      <c r="R26" s="305"/>
    </row>
    <row r="27" spans="1:18" ht="27.75" customHeight="1">
      <c r="A27" s="954" t="s">
        <v>1429</v>
      </c>
      <c r="B27" s="954"/>
      <c r="C27" s="954"/>
      <c r="D27" s="954"/>
      <c r="E27" s="954"/>
      <c r="F27" s="954"/>
      <c r="G27" s="954"/>
      <c r="H27" s="954"/>
      <c r="I27" s="954"/>
      <c r="J27" s="954"/>
      <c r="K27" s="954"/>
      <c r="L27" s="954"/>
      <c r="M27" s="954"/>
      <c r="N27" s="305"/>
      <c r="R27" s="305"/>
    </row>
    <row r="28" spans="1:18" ht="18" customHeight="1">
      <c r="A28" s="303"/>
      <c r="B28" s="303"/>
      <c r="C28" s="303"/>
      <c r="D28" s="303"/>
      <c r="E28" s="303"/>
      <c r="F28" s="312"/>
      <c r="G28" s="303"/>
      <c r="H28" s="303"/>
      <c r="I28" s="303"/>
      <c r="J28" s="303"/>
      <c r="K28" s="309"/>
      <c r="L28" s="303"/>
      <c r="M28" s="310"/>
      <c r="N28" s="305"/>
      <c r="R28" s="305"/>
    </row>
    <row r="29" spans="1:18" ht="15">
      <c r="A29" s="323" t="s">
        <v>1428</v>
      </c>
      <c r="B29" s="323"/>
      <c r="C29" s="323"/>
      <c r="D29" s="323"/>
      <c r="E29" s="323"/>
      <c r="F29" s="324"/>
      <c r="G29" s="325"/>
      <c r="H29" s="325"/>
      <c r="I29" s="325"/>
      <c r="J29" s="325"/>
      <c r="K29" s="326"/>
      <c r="L29" s="327"/>
      <c r="M29" s="328"/>
      <c r="N29" s="305"/>
      <c r="R29" s="305"/>
    </row>
    <row r="30" spans="1:18" ht="15">
      <c r="A30" s="955"/>
      <c r="B30" s="955"/>
      <c r="C30" s="955"/>
      <c r="D30" s="955"/>
      <c r="E30" s="955"/>
      <c r="F30" s="955"/>
      <c r="G30" s="955"/>
      <c r="H30" s="955"/>
      <c r="I30" s="955"/>
      <c r="J30" s="955"/>
      <c r="K30" s="955"/>
      <c r="L30" s="955"/>
      <c r="M30" s="955"/>
      <c r="N30" s="305"/>
      <c r="R30" s="305"/>
    </row>
    <row r="31" spans="1:18" ht="14.25">
      <c r="A31" s="329" t="s">
        <v>1347</v>
      </c>
      <c r="B31" s="329"/>
      <c r="C31" s="329"/>
      <c r="D31" s="329"/>
      <c r="E31" s="329"/>
      <c r="F31" s="329"/>
      <c r="G31" s="798" t="s">
        <v>45</v>
      </c>
      <c r="H31" s="837"/>
      <c r="I31" s="798" t="s">
        <v>1279</v>
      </c>
      <c r="J31" s="837"/>
      <c r="K31" s="798" t="s">
        <v>1280</v>
      </c>
      <c r="L31" s="838"/>
      <c r="M31" s="798" t="s">
        <v>1279</v>
      </c>
      <c r="N31" s="305"/>
      <c r="R31" s="305"/>
    </row>
    <row r="32" spans="1:18" ht="14.25">
      <c r="A32" s="332" t="s">
        <v>1427</v>
      </c>
      <c r="B32" s="332"/>
      <c r="C32" s="332"/>
      <c r="D32" s="332"/>
      <c r="E32" s="332"/>
      <c r="F32" s="333"/>
      <c r="G32" s="799">
        <v>298530</v>
      </c>
      <c r="H32" s="837"/>
      <c r="I32" s="839">
        <v>99.74673224452701</v>
      </c>
      <c r="J32" s="837"/>
      <c r="K32" s="802">
        <v>51664836746.29</v>
      </c>
      <c r="L32" s="838"/>
      <c r="M32" s="839">
        <v>99.74011856110009</v>
      </c>
      <c r="N32" s="305"/>
      <c r="R32" s="305"/>
    </row>
    <row r="33" spans="1:18" ht="14.25">
      <c r="A33" s="332" t="s">
        <v>1426</v>
      </c>
      <c r="B33" s="332"/>
      <c r="C33" s="332"/>
      <c r="D33" s="332"/>
      <c r="E33" s="332"/>
      <c r="F33" s="333"/>
      <c r="G33" s="799">
        <v>283</v>
      </c>
      <c r="H33" s="837"/>
      <c r="I33" s="839">
        <v>0.09455775039426906</v>
      </c>
      <c r="J33" s="837"/>
      <c r="K33" s="802">
        <v>53372414.39</v>
      </c>
      <c r="L33" s="838"/>
      <c r="M33" s="839">
        <v>0.103036635251403</v>
      </c>
      <c r="N33" s="305"/>
      <c r="R33" s="305"/>
    </row>
    <row r="34" spans="1:18" ht="14.25">
      <c r="A34" s="332" t="s">
        <v>1425</v>
      </c>
      <c r="B34" s="332"/>
      <c r="C34" s="332"/>
      <c r="D34" s="332"/>
      <c r="E34" s="332"/>
      <c r="F34" s="333"/>
      <c r="G34" s="799">
        <v>122</v>
      </c>
      <c r="H34" s="837"/>
      <c r="I34" s="839">
        <v>0.04076341183074497</v>
      </c>
      <c r="J34" s="837"/>
      <c r="K34" s="802">
        <v>21798163.1</v>
      </c>
      <c r="L34" s="838"/>
      <c r="M34" s="839">
        <v>0.04208183958239877</v>
      </c>
      <c r="N34" s="305"/>
      <c r="R34" s="305"/>
    </row>
    <row r="35" spans="1:18" ht="14.25">
      <c r="A35" s="334" t="s">
        <v>1424</v>
      </c>
      <c r="B35" s="332"/>
      <c r="C35" s="334"/>
      <c r="D35" s="332"/>
      <c r="E35" s="334"/>
      <c r="F35" s="303"/>
      <c r="G35" s="799">
        <v>353</v>
      </c>
      <c r="H35" s="837"/>
      <c r="I35" s="839">
        <v>0.1179465932479752</v>
      </c>
      <c r="J35" s="837"/>
      <c r="K35" s="802">
        <v>59446588.68</v>
      </c>
      <c r="L35" s="838"/>
      <c r="M35" s="839">
        <v>0.11476296406611448</v>
      </c>
      <c r="N35" s="305"/>
      <c r="R35" s="305"/>
    </row>
    <row r="36" spans="1:18" ht="13.5" thickBot="1">
      <c r="A36" s="335" t="s">
        <v>1</v>
      </c>
      <c r="B36" s="335"/>
      <c r="C36" s="335"/>
      <c r="D36" s="335"/>
      <c r="E36" s="335"/>
      <c r="F36" s="336"/>
      <c r="G36" s="803">
        <v>299288</v>
      </c>
      <c r="H36" s="349"/>
      <c r="I36" s="840">
        <v>100</v>
      </c>
      <c r="J36" s="371"/>
      <c r="K36" s="805">
        <v>51799453912.46</v>
      </c>
      <c r="L36" s="349"/>
      <c r="M36" s="840">
        <v>100</v>
      </c>
      <c r="N36" s="305"/>
      <c r="R36" s="305"/>
    </row>
    <row r="37" spans="1:18" ht="9" customHeight="1" thickTop="1">
      <c r="A37" s="332"/>
      <c r="B37" s="332"/>
      <c r="C37" s="332"/>
      <c r="D37" s="332"/>
      <c r="E37" s="332"/>
      <c r="F37" s="333"/>
      <c r="G37" s="330"/>
      <c r="H37" s="330"/>
      <c r="I37" s="330"/>
      <c r="J37" s="330"/>
      <c r="K37" s="331"/>
      <c r="L37" s="331"/>
      <c r="M37" s="331"/>
      <c r="N37" s="305"/>
      <c r="R37" s="305"/>
    </row>
    <row r="38" spans="1:18" ht="15">
      <c r="A38" s="313" t="s">
        <v>1423</v>
      </c>
      <c r="B38" s="313"/>
      <c r="C38" s="313"/>
      <c r="D38" s="313"/>
      <c r="E38" s="313"/>
      <c r="F38" s="314"/>
      <c r="G38" s="315"/>
      <c r="H38" s="315"/>
      <c r="I38" s="315"/>
      <c r="J38" s="315"/>
      <c r="K38" s="316"/>
      <c r="L38" s="317"/>
      <c r="M38" s="318"/>
      <c r="N38" s="305"/>
      <c r="R38" s="305"/>
    </row>
    <row r="39" spans="1:18" ht="15">
      <c r="A39" s="303"/>
      <c r="B39" s="303"/>
      <c r="C39" s="303"/>
      <c r="D39" s="303"/>
      <c r="E39" s="303"/>
      <c r="F39" s="312"/>
      <c r="G39" s="303"/>
      <c r="H39" s="303"/>
      <c r="I39" s="303"/>
      <c r="J39" s="303"/>
      <c r="K39" s="309"/>
      <c r="L39" s="303"/>
      <c r="M39" s="310"/>
      <c r="N39" s="305"/>
      <c r="R39" s="305"/>
    </row>
    <row r="40" spans="1:18" s="340" customFormat="1" ht="15">
      <c r="A40" s="339" t="s">
        <v>1307</v>
      </c>
      <c r="B40" s="339"/>
      <c r="C40" s="339"/>
      <c r="D40" s="339"/>
      <c r="E40" s="339"/>
      <c r="F40" s="339"/>
      <c r="G40" s="512" t="s">
        <v>45</v>
      </c>
      <c r="H40" s="512"/>
      <c r="I40" s="512" t="s">
        <v>1279</v>
      </c>
      <c r="J40" s="512"/>
      <c r="K40" s="798" t="s">
        <v>1280</v>
      </c>
      <c r="L40" s="512"/>
      <c r="M40" s="512" t="s">
        <v>1279</v>
      </c>
      <c r="N40" s="305"/>
      <c r="R40" s="305"/>
    </row>
    <row r="41" spans="1:18" ht="15">
      <c r="A41" s="332" t="s">
        <v>1345</v>
      </c>
      <c r="B41" s="332"/>
      <c r="C41" s="332"/>
      <c r="D41" s="332"/>
      <c r="E41" s="332"/>
      <c r="F41" s="333"/>
      <c r="G41" s="799">
        <v>33721</v>
      </c>
      <c r="H41" s="350"/>
      <c r="I41" s="800">
        <v>11.267073855283204</v>
      </c>
      <c r="J41" s="370"/>
      <c r="K41" s="801">
        <v>5794260323.86</v>
      </c>
      <c r="L41" s="350"/>
      <c r="M41" s="800">
        <v>11.185948665891688</v>
      </c>
      <c r="N41" s="441"/>
      <c r="O41" s="442"/>
      <c r="R41" s="305"/>
    </row>
    <row r="42" spans="1:18" ht="15">
      <c r="A42" s="332" t="s">
        <v>1343</v>
      </c>
      <c r="B42" s="332"/>
      <c r="C42" s="332"/>
      <c r="D42" s="332"/>
      <c r="E42" s="332"/>
      <c r="F42" s="333"/>
      <c r="G42" s="799">
        <v>55093</v>
      </c>
      <c r="H42" s="350"/>
      <c r="I42" s="800">
        <v>18.408021704846167</v>
      </c>
      <c r="J42" s="370"/>
      <c r="K42" s="801">
        <v>11711831267.38</v>
      </c>
      <c r="L42" s="350"/>
      <c r="M42" s="800">
        <v>22.609951230707473</v>
      </c>
      <c r="N42" s="441"/>
      <c r="O42" s="442"/>
      <c r="R42" s="305"/>
    </row>
    <row r="43" spans="1:18" ht="15">
      <c r="A43" s="332" t="s">
        <v>1340</v>
      </c>
      <c r="B43" s="332"/>
      <c r="C43" s="332"/>
      <c r="D43" s="332"/>
      <c r="E43" s="332"/>
      <c r="F43" s="333"/>
      <c r="G43" s="799">
        <v>11225</v>
      </c>
      <c r="H43" s="350"/>
      <c r="I43" s="800">
        <v>3.750568014755019</v>
      </c>
      <c r="J43" s="370"/>
      <c r="K43" s="801">
        <v>1305061878.09</v>
      </c>
      <c r="L43" s="350"/>
      <c r="M43" s="800">
        <v>2.5194510357107767</v>
      </c>
      <c r="N43" s="441"/>
      <c r="O43" s="442"/>
      <c r="R43" s="305"/>
    </row>
    <row r="44" spans="1:18" ht="15">
      <c r="A44" s="332" t="s">
        <v>1338</v>
      </c>
      <c r="B44" s="332"/>
      <c r="C44" s="332"/>
      <c r="D44" s="332"/>
      <c r="E44" s="332"/>
      <c r="F44" s="333"/>
      <c r="G44" s="799">
        <v>5591</v>
      </c>
      <c r="H44" s="350"/>
      <c r="I44" s="800">
        <v>1.8681002913581566</v>
      </c>
      <c r="J44" s="370"/>
      <c r="K44" s="801">
        <v>474592950.96</v>
      </c>
      <c r="L44" s="350"/>
      <c r="M44" s="800">
        <v>0.9162122669517949</v>
      </c>
      <c r="N44" s="441"/>
      <c r="O44" s="442"/>
      <c r="R44" s="305"/>
    </row>
    <row r="45" spans="1:18" ht="15">
      <c r="A45" s="332" t="s">
        <v>1422</v>
      </c>
      <c r="B45" s="332"/>
      <c r="C45" s="332"/>
      <c r="D45" s="332"/>
      <c r="E45" s="332"/>
      <c r="F45" s="333"/>
      <c r="G45" s="799">
        <v>3507</v>
      </c>
      <c r="H45" s="350"/>
      <c r="I45" s="800">
        <v>1.1717810269706772</v>
      </c>
      <c r="J45" s="370"/>
      <c r="K45" s="802">
        <v>444875040.97</v>
      </c>
      <c r="L45" s="350"/>
      <c r="M45" s="800">
        <v>0.8588411795263895</v>
      </c>
      <c r="N45" s="441"/>
      <c r="O45" s="442"/>
      <c r="R45" s="305"/>
    </row>
    <row r="46" spans="1:18" ht="15">
      <c r="A46" s="332" t="s">
        <v>1421</v>
      </c>
      <c r="B46" s="332"/>
      <c r="C46" s="332"/>
      <c r="D46" s="332"/>
      <c r="E46" s="332"/>
      <c r="F46" s="333"/>
      <c r="G46" s="799">
        <v>21</v>
      </c>
      <c r="H46" s="350"/>
      <c r="I46" s="800">
        <v>0.0070166528561118385</v>
      </c>
      <c r="J46" s="370"/>
      <c r="K46" s="802">
        <v>2159334.1</v>
      </c>
      <c r="L46" s="350"/>
      <c r="M46" s="800">
        <v>0.004168642595439771</v>
      </c>
      <c r="N46" s="441"/>
      <c r="O46" s="442"/>
      <c r="R46" s="305"/>
    </row>
    <row r="47" spans="1:18" ht="15">
      <c r="A47" s="332" t="s">
        <v>1329</v>
      </c>
      <c r="B47" s="332"/>
      <c r="C47" s="332"/>
      <c r="D47" s="332"/>
      <c r="E47" s="332"/>
      <c r="F47" s="333"/>
      <c r="G47" s="799">
        <v>8766</v>
      </c>
      <c r="H47" s="350"/>
      <c r="I47" s="800">
        <v>2.9289513779369702</v>
      </c>
      <c r="J47" s="370"/>
      <c r="K47" s="802">
        <v>894633357.14</v>
      </c>
      <c r="L47" s="350"/>
      <c r="M47" s="800">
        <v>1.7271096306380214</v>
      </c>
      <c r="N47" s="441"/>
      <c r="O47" s="442"/>
      <c r="R47" s="305"/>
    </row>
    <row r="48" spans="1:18" ht="15">
      <c r="A48" s="332" t="s">
        <v>1327</v>
      </c>
      <c r="B48" s="332"/>
      <c r="C48" s="332"/>
      <c r="D48" s="332"/>
      <c r="E48" s="332"/>
      <c r="F48" s="333"/>
      <c r="G48" s="799">
        <v>1</v>
      </c>
      <c r="H48" s="350"/>
      <c r="I48" s="800">
        <v>0.00033412632648151616</v>
      </c>
      <c r="J48" s="370"/>
      <c r="K48" s="802">
        <v>39055.91</v>
      </c>
      <c r="L48" s="350"/>
      <c r="M48" s="800">
        <v>7.539830451881535E-05</v>
      </c>
      <c r="N48" s="441"/>
      <c r="O48" s="442"/>
      <c r="R48" s="305"/>
    </row>
    <row r="49" spans="1:18" ht="15">
      <c r="A49" s="332" t="s">
        <v>1324</v>
      </c>
      <c r="B49" s="332"/>
      <c r="C49" s="332"/>
      <c r="D49" s="332"/>
      <c r="E49" s="332"/>
      <c r="F49" s="333"/>
      <c r="G49" s="799">
        <v>125589</v>
      </c>
      <c r="H49" s="350"/>
      <c r="I49" s="800">
        <v>41.96259121648713</v>
      </c>
      <c r="J49" s="370"/>
      <c r="K49" s="802">
        <v>24431876013.88</v>
      </c>
      <c r="L49" s="350"/>
      <c r="M49" s="800">
        <v>47.16628104838588</v>
      </c>
      <c r="N49" s="441"/>
      <c r="O49" s="442"/>
      <c r="R49" s="305"/>
    </row>
    <row r="50" spans="1:18" ht="15">
      <c r="A50" s="332" t="s">
        <v>1420</v>
      </c>
      <c r="B50" s="332"/>
      <c r="C50" s="332"/>
      <c r="D50" s="332"/>
      <c r="E50" s="332"/>
      <c r="F50" s="333"/>
      <c r="G50" s="799">
        <v>1084</v>
      </c>
      <c r="H50" s="350"/>
      <c r="I50" s="800">
        <v>0.36219293790596346</v>
      </c>
      <c r="J50" s="370"/>
      <c r="K50" s="802">
        <v>108947977.91</v>
      </c>
      <c r="L50" s="350"/>
      <c r="M50" s="800">
        <v>0.2103264989899697</v>
      </c>
      <c r="N50" s="441"/>
      <c r="O50" s="442"/>
      <c r="R50" s="305"/>
    </row>
    <row r="51" spans="1:18" ht="15">
      <c r="A51" s="332" t="s">
        <v>1319</v>
      </c>
      <c r="B51" s="332"/>
      <c r="C51" s="332"/>
      <c r="D51" s="332"/>
      <c r="E51" s="332"/>
      <c r="F51" s="333"/>
      <c r="G51" s="799">
        <v>44433</v>
      </c>
      <c r="H51" s="350"/>
      <c r="I51" s="800">
        <v>14.846235064553207</v>
      </c>
      <c r="J51" s="370"/>
      <c r="K51" s="802">
        <v>5308070220.92</v>
      </c>
      <c r="L51" s="350"/>
      <c r="M51" s="800">
        <v>10.247347838628817</v>
      </c>
      <c r="N51" s="441"/>
      <c r="O51" s="442"/>
      <c r="R51" s="305"/>
    </row>
    <row r="52" spans="1:18" ht="15">
      <c r="A52" s="332" t="s">
        <v>1315</v>
      </c>
      <c r="B52" s="332"/>
      <c r="C52" s="332"/>
      <c r="D52" s="332"/>
      <c r="E52" s="332"/>
      <c r="F52" s="333"/>
      <c r="G52" s="799">
        <v>10151</v>
      </c>
      <c r="H52" s="350"/>
      <c r="I52" s="800">
        <v>3.3917163401138706</v>
      </c>
      <c r="J52" s="370"/>
      <c r="K52" s="802">
        <v>1307067956.52</v>
      </c>
      <c r="L52" s="350"/>
      <c r="M52" s="800">
        <v>2.5233238148203605</v>
      </c>
      <c r="N52" s="441"/>
      <c r="O52" s="442"/>
      <c r="R52" s="305"/>
    </row>
    <row r="53" spans="1:18" ht="15">
      <c r="A53" s="332" t="s">
        <v>1305</v>
      </c>
      <c r="B53" s="332"/>
      <c r="C53" s="332"/>
      <c r="D53" s="332"/>
      <c r="E53" s="332"/>
      <c r="F53" s="333"/>
      <c r="G53" s="799">
        <v>106</v>
      </c>
      <c r="H53" s="350"/>
      <c r="I53" s="800">
        <v>0.03541739060704071</v>
      </c>
      <c r="J53" s="370"/>
      <c r="K53" s="802">
        <v>16038534.82</v>
      </c>
      <c r="L53" s="350"/>
      <c r="M53" s="800">
        <v>0.030962748848867773</v>
      </c>
      <c r="N53" s="441"/>
      <c r="O53" s="442"/>
      <c r="R53" s="305"/>
    </row>
    <row r="54" spans="1:18" ht="13.5" thickBot="1">
      <c r="A54" s="335" t="s">
        <v>1</v>
      </c>
      <c r="B54" s="335"/>
      <c r="C54" s="335"/>
      <c r="D54" s="335"/>
      <c r="E54" s="335"/>
      <c r="F54" s="336"/>
      <c r="G54" s="803">
        <v>299288</v>
      </c>
      <c r="H54" s="355"/>
      <c r="I54" s="804">
        <v>99.99999999999999</v>
      </c>
      <c r="J54" s="371"/>
      <c r="K54" s="805">
        <v>51799453912.46</v>
      </c>
      <c r="L54" s="355"/>
      <c r="M54" s="804">
        <v>99.99999999999999</v>
      </c>
      <c r="N54" s="441"/>
      <c r="O54" s="442"/>
      <c r="R54" s="305"/>
    </row>
    <row r="55" spans="1:18" ht="12.2" customHeight="1" thickTop="1">
      <c r="A55" s="346"/>
      <c r="B55" s="346"/>
      <c r="C55" s="346"/>
      <c r="D55" s="346"/>
      <c r="E55" s="346"/>
      <c r="F55" s="347"/>
      <c r="G55" s="346"/>
      <c r="H55" s="346"/>
      <c r="I55" s="346"/>
      <c r="J55" s="346"/>
      <c r="K55" s="348"/>
      <c r="L55" s="338"/>
      <c r="M55" s="349"/>
      <c r="N55" s="305"/>
      <c r="R55" s="305"/>
    </row>
    <row r="56" spans="1:18" ht="15">
      <c r="A56" s="313" t="s">
        <v>1419</v>
      </c>
      <c r="B56" s="313"/>
      <c r="C56" s="313"/>
      <c r="D56" s="313"/>
      <c r="E56" s="313"/>
      <c r="F56" s="314"/>
      <c r="G56" s="315"/>
      <c r="H56" s="315"/>
      <c r="I56" s="315"/>
      <c r="J56" s="315"/>
      <c r="K56" s="316"/>
      <c r="L56" s="317"/>
      <c r="M56" s="318"/>
      <c r="N56" s="305"/>
      <c r="R56" s="305"/>
    </row>
    <row r="57" spans="1:18" ht="5.85" customHeight="1">
      <c r="A57" s="303"/>
      <c r="B57" s="303"/>
      <c r="C57" s="303"/>
      <c r="D57" s="303"/>
      <c r="E57" s="303"/>
      <c r="F57" s="312"/>
      <c r="G57" s="303"/>
      <c r="H57" s="303"/>
      <c r="I57" s="303"/>
      <c r="J57" s="303"/>
      <c r="K57" s="309"/>
      <c r="L57" s="303"/>
      <c r="M57" s="310"/>
      <c r="N57" s="305"/>
      <c r="R57" s="305"/>
    </row>
    <row r="58" spans="1:18" s="340" customFormat="1" ht="15">
      <c r="A58" s="339" t="s">
        <v>1281</v>
      </c>
      <c r="B58" s="339"/>
      <c r="C58" s="339"/>
      <c r="D58" s="339"/>
      <c r="E58" s="339"/>
      <c r="F58" s="339"/>
      <c r="G58" s="512" t="s">
        <v>45</v>
      </c>
      <c r="H58" s="512"/>
      <c r="I58" s="512" t="s">
        <v>1279</v>
      </c>
      <c r="J58" s="512"/>
      <c r="K58" s="798" t="s">
        <v>1280</v>
      </c>
      <c r="L58" s="512"/>
      <c r="M58" s="512" t="s">
        <v>1279</v>
      </c>
      <c r="N58" s="305"/>
      <c r="R58" s="305"/>
    </row>
    <row r="59" spans="1:18" ht="15">
      <c r="A59" s="332" t="s">
        <v>1277</v>
      </c>
      <c r="B59" s="332"/>
      <c r="C59" s="332"/>
      <c r="D59" s="332"/>
      <c r="E59" s="332"/>
      <c r="F59" s="333"/>
      <c r="G59" s="797">
        <v>447</v>
      </c>
      <c r="H59" s="396"/>
      <c r="I59" s="796">
        <v>0.1493544679372377</v>
      </c>
      <c r="J59" s="391"/>
      <c r="K59" s="343">
        <v>59064397.78</v>
      </c>
      <c r="L59" s="396"/>
      <c r="M59" s="796">
        <v>0.11402513601749084</v>
      </c>
      <c r="N59" s="305"/>
      <c r="R59" s="305"/>
    </row>
    <row r="60" spans="1:18" ht="15">
      <c r="A60" s="332" t="s">
        <v>1276</v>
      </c>
      <c r="B60" s="332"/>
      <c r="C60" s="332"/>
      <c r="D60" s="332"/>
      <c r="E60" s="332"/>
      <c r="F60" s="333"/>
      <c r="G60" s="797">
        <v>951</v>
      </c>
      <c r="H60" s="396"/>
      <c r="I60" s="796">
        <v>0.31775413648392187</v>
      </c>
      <c r="J60" s="391"/>
      <c r="K60" s="343">
        <v>153114781.02</v>
      </c>
      <c r="L60" s="396"/>
      <c r="M60" s="796">
        <v>0.2955914965411813</v>
      </c>
      <c r="N60" s="305"/>
      <c r="R60" s="305"/>
    </row>
    <row r="61" spans="1:18" ht="15">
      <c r="A61" s="332" t="s">
        <v>1275</v>
      </c>
      <c r="B61" s="332"/>
      <c r="C61" s="332"/>
      <c r="D61" s="332"/>
      <c r="E61" s="332"/>
      <c r="F61" s="333"/>
      <c r="G61" s="797">
        <v>762</v>
      </c>
      <c r="H61" s="396"/>
      <c r="I61" s="796">
        <v>0.2546042607789153</v>
      </c>
      <c r="J61" s="391"/>
      <c r="K61" s="343">
        <v>118862195.79</v>
      </c>
      <c r="L61" s="396"/>
      <c r="M61" s="796">
        <v>0.22946611752099674</v>
      </c>
      <c r="N61" s="305"/>
      <c r="R61" s="305"/>
    </row>
    <row r="62" spans="1:18" ht="15">
      <c r="A62" s="332" t="s">
        <v>1274</v>
      </c>
      <c r="B62" s="332"/>
      <c r="C62" s="332"/>
      <c r="D62" s="332"/>
      <c r="E62" s="332"/>
      <c r="F62" s="333"/>
      <c r="G62" s="797">
        <v>695</v>
      </c>
      <c r="H62" s="396"/>
      <c r="I62" s="796">
        <v>0.2322177969046537</v>
      </c>
      <c r="J62" s="391"/>
      <c r="K62" s="343">
        <v>119753569.15</v>
      </c>
      <c r="L62" s="396"/>
      <c r="M62" s="796">
        <v>0.23118693365451504</v>
      </c>
      <c r="N62" s="305"/>
      <c r="R62" s="305"/>
    </row>
    <row r="63" spans="1:18" ht="15">
      <c r="A63" s="332" t="s">
        <v>1273</v>
      </c>
      <c r="B63" s="332"/>
      <c r="C63" s="332"/>
      <c r="D63" s="332"/>
      <c r="E63" s="332"/>
      <c r="F63" s="333"/>
      <c r="G63" s="797">
        <v>825</v>
      </c>
      <c r="H63" s="396"/>
      <c r="I63" s="796">
        <v>0.2756542193472508</v>
      </c>
      <c r="J63" s="391"/>
      <c r="K63" s="343">
        <v>141209034.71</v>
      </c>
      <c r="L63" s="396"/>
      <c r="M63" s="796">
        <v>0.2726071879997815</v>
      </c>
      <c r="N63" s="305"/>
      <c r="R63" s="305"/>
    </row>
    <row r="64" spans="1:18" ht="15">
      <c r="A64" s="332" t="s">
        <v>1272</v>
      </c>
      <c r="B64" s="332"/>
      <c r="C64" s="332"/>
      <c r="D64" s="332"/>
      <c r="E64" s="332"/>
      <c r="F64" s="333"/>
      <c r="G64" s="797">
        <v>1277</v>
      </c>
      <c r="H64" s="396"/>
      <c r="I64" s="796">
        <v>0.42667931891689614</v>
      </c>
      <c r="J64" s="391"/>
      <c r="K64" s="343">
        <v>229952232.71</v>
      </c>
      <c r="L64" s="396"/>
      <c r="M64" s="796">
        <v>0.44392790916022884</v>
      </c>
      <c r="N64" s="305"/>
      <c r="R64" s="305"/>
    </row>
    <row r="65" spans="1:18" ht="15">
      <c r="A65" s="332" t="s">
        <v>1271</v>
      </c>
      <c r="B65" s="332"/>
      <c r="C65" s="332"/>
      <c r="D65" s="332"/>
      <c r="E65" s="332"/>
      <c r="F65" s="333"/>
      <c r="G65" s="797">
        <v>1890</v>
      </c>
      <c r="H65" s="396"/>
      <c r="I65" s="796">
        <v>0.6314987570500654</v>
      </c>
      <c r="J65" s="391"/>
      <c r="K65" s="343">
        <v>341254987.5</v>
      </c>
      <c r="L65" s="396"/>
      <c r="M65" s="796">
        <v>0.6588003573873845</v>
      </c>
      <c r="N65" s="305"/>
      <c r="R65" s="305"/>
    </row>
    <row r="66" spans="1:18" ht="15">
      <c r="A66" s="332" t="s">
        <v>1270</v>
      </c>
      <c r="B66" s="332"/>
      <c r="C66" s="332"/>
      <c r="D66" s="332"/>
      <c r="E66" s="332"/>
      <c r="F66" s="333"/>
      <c r="G66" s="797">
        <v>2971</v>
      </c>
      <c r="H66" s="396"/>
      <c r="I66" s="796">
        <v>0.9926893159765844</v>
      </c>
      <c r="J66" s="391"/>
      <c r="K66" s="343">
        <v>575112142.06</v>
      </c>
      <c r="L66" s="396"/>
      <c r="M66" s="796">
        <v>1.1102668051905094</v>
      </c>
      <c r="N66" s="305"/>
      <c r="R66" s="305"/>
    </row>
    <row r="67" spans="1:18" ht="15">
      <c r="A67" s="332" t="s">
        <v>1269</v>
      </c>
      <c r="B67" s="332"/>
      <c r="C67" s="332"/>
      <c r="D67" s="332"/>
      <c r="E67" s="332"/>
      <c r="F67" s="333"/>
      <c r="G67" s="797">
        <v>4534</v>
      </c>
      <c r="H67" s="396"/>
      <c r="I67" s="796">
        <v>1.514928764267194</v>
      </c>
      <c r="J67" s="391"/>
      <c r="K67" s="343">
        <v>848114880.13</v>
      </c>
      <c r="L67" s="396"/>
      <c r="M67" s="796">
        <v>1.6373046742216557</v>
      </c>
      <c r="N67" s="305"/>
      <c r="R67" s="305"/>
    </row>
    <row r="68" spans="1:18" ht="15">
      <c r="A68" s="332" t="s">
        <v>1268</v>
      </c>
      <c r="B68" s="332"/>
      <c r="C68" s="332"/>
      <c r="D68" s="332"/>
      <c r="E68" s="332"/>
      <c r="F68" s="333"/>
      <c r="G68" s="797">
        <v>7290</v>
      </c>
      <c r="H68" s="396"/>
      <c r="I68" s="796">
        <v>2.4357809200502527</v>
      </c>
      <c r="J68" s="391"/>
      <c r="K68" s="343">
        <v>1404059620.92</v>
      </c>
      <c r="L68" s="396"/>
      <c r="M68" s="796">
        <v>2.710568384162566</v>
      </c>
      <c r="N68" s="305"/>
      <c r="R68" s="305"/>
    </row>
    <row r="69" spans="1:18" ht="15">
      <c r="A69" s="332" t="s">
        <v>1267</v>
      </c>
      <c r="B69" s="332"/>
      <c r="C69" s="332"/>
      <c r="D69" s="332"/>
      <c r="E69" s="332"/>
      <c r="F69" s="333"/>
      <c r="G69" s="797">
        <v>10237</v>
      </c>
      <c r="H69" s="396"/>
      <c r="I69" s="796">
        <v>3.4204512041912807</v>
      </c>
      <c r="J69" s="391"/>
      <c r="K69" s="343">
        <v>1938219257.62</v>
      </c>
      <c r="L69" s="396"/>
      <c r="M69" s="796">
        <v>3.741775465230869</v>
      </c>
      <c r="N69" s="305"/>
      <c r="R69" s="305"/>
    </row>
    <row r="70" spans="1:18" ht="15">
      <c r="A70" s="332" t="s">
        <v>1266</v>
      </c>
      <c r="B70" s="332"/>
      <c r="C70" s="332"/>
      <c r="D70" s="332"/>
      <c r="E70" s="332"/>
      <c r="F70" s="333"/>
      <c r="G70" s="797">
        <v>13474</v>
      </c>
      <c r="H70" s="396"/>
      <c r="I70" s="796">
        <v>4.502018123011949</v>
      </c>
      <c r="J70" s="391"/>
      <c r="K70" s="343">
        <v>2553602623.28</v>
      </c>
      <c r="L70" s="396"/>
      <c r="M70" s="796">
        <v>4.929786764925235</v>
      </c>
      <c r="N70" s="305"/>
      <c r="R70" s="305"/>
    </row>
    <row r="71" spans="1:18" ht="15">
      <c r="A71" s="332" t="s">
        <v>1265</v>
      </c>
      <c r="B71" s="332"/>
      <c r="C71" s="332"/>
      <c r="D71" s="332"/>
      <c r="E71" s="332"/>
      <c r="F71" s="333"/>
      <c r="G71" s="797">
        <v>16372</v>
      </c>
      <c r="H71" s="396"/>
      <c r="I71" s="796">
        <v>5.470316217155382</v>
      </c>
      <c r="J71" s="391"/>
      <c r="K71" s="343">
        <v>3013571574.73</v>
      </c>
      <c r="L71" s="396"/>
      <c r="M71" s="796">
        <v>5.817767074963519</v>
      </c>
      <c r="N71" s="305"/>
      <c r="R71" s="305"/>
    </row>
    <row r="72" spans="1:18" ht="15">
      <c r="A72" s="332" t="s">
        <v>1264</v>
      </c>
      <c r="B72" s="332"/>
      <c r="C72" s="332"/>
      <c r="D72" s="332"/>
      <c r="E72" s="332"/>
      <c r="F72" s="333"/>
      <c r="G72" s="842">
        <v>17720</v>
      </c>
      <c r="H72" s="843"/>
      <c r="I72" s="844">
        <v>5.9207185052524665</v>
      </c>
      <c r="J72" s="845"/>
      <c r="K72" s="846">
        <v>3309648905.63</v>
      </c>
      <c r="L72" s="843"/>
      <c r="M72" s="844">
        <v>6.389350959612891</v>
      </c>
      <c r="N72" s="305"/>
      <c r="R72" s="305"/>
    </row>
    <row r="73" spans="1:18" ht="15">
      <c r="A73" s="332" t="s">
        <v>1263</v>
      </c>
      <c r="B73" s="332"/>
      <c r="C73" s="332"/>
      <c r="D73" s="332"/>
      <c r="E73" s="332"/>
      <c r="F73" s="333"/>
      <c r="G73" s="842">
        <v>20079</v>
      </c>
      <c r="H73" s="843"/>
      <c r="I73" s="844">
        <v>6.7089225094223615</v>
      </c>
      <c r="J73" s="845"/>
      <c r="K73" s="846">
        <v>3771436470.38</v>
      </c>
      <c r="L73" s="843"/>
      <c r="M73" s="844">
        <v>7.280842143150099</v>
      </c>
      <c r="N73" s="305"/>
      <c r="R73" s="305"/>
    </row>
    <row r="74" spans="1:18" ht="15">
      <c r="A74" s="332" t="s">
        <v>1262</v>
      </c>
      <c r="B74" s="332"/>
      <c r="C74" s="332"/>
      <c r="D74" s="332"/>
      <c r="E74" s="332"/>
      <c r="F74" s="333"/>
      <c r="G74" s="842">
        <v>23214</v>
      </c>
      <c r="H74" s="843"/>
      <c r="I74" s="844">
        <v>7.756408542941916</v>
      </c>
      <c r="J74" s="845"/>
      <c r="K74" s="846">
        <v>4350187993.81</v>
      </c>
      <c r="L74" s="843"/>
      <c r="M74" s="844">
        <v>8.398134855169955</v>
      </c>
      <c r="N74" s="305"/>
      <c r="R74" s="305"/>
    </row>
    <row r="75" spans="1:18" ht="15">
      <c r="A75" s="332" t="s">
        <v>1261</v>
      </c>
      <c r="B75" s="332"/>
      <c r="C75" s="332"/>
      <c r="D75" s="332"/>
      <c r="E75" s="332"/>
      <c r="F75" s="333"/>
      <c r="G75" s="842">
        <v>176550</v>
      </c>
      <c r="H75" s="843"/>
      <c r="I75" s="844">
        <v>58.99000294031167</v>
      </c>
      <c r="J75" s="845"/>
      <c r="K75" s="847">
        <v>28872289245.24</v>
      </c>
      <c r="L75" s="843"/>
      <c r="M75" s="844">
        <v>55.73859773509113</v>
      </c>
      <c r="N75" s="305"/>
      <c r="R75" s="305"/>
    </row>
    <row r="76" spans="1:18" ht="13.5" thickBot="1">
      <c r="A76" s="351" t="s">
        <v>1</v>
      </c>
      <c r="B76" s="351"/>
      <c r="C76" s="351"/>
      <c r="D76" s="351"/>
      <c r="E76" s="351"/>
      <c r="F76" s="352"/>
      <c r="G76" s="848">
        <v>299288</v>
      </c>
      <c r="H76" s="849"/>
      <c r="I76" s="850">
        <v>100</v>
      </c>
      <c r="J76" s="851"/>
      <c r="K76" s="852">
        <v>51799453912.46</v>
      </c>
      <c r="L76" s="849"/>
      <c r="M76" s="850">
        <v>100.00000000000001</v>
      </c>
      <c r="N76" s="305"/>
      <c r="R76" s="305"/>
    </row>
    <row r="77" spans="1:18" ht="9" customHeight="1" thickTop="1">
      <c r="A77" s="351"/>
      <c r="B77" s="351"/>
      <c r="C77" s="351"/>
      <c r="D77" s="351"/>
      <c r="E77" s="351"/>
      <c r="F77" s="352"/>
      <c r="G77" s="353"/>
      <c r="H77" s="353"/>
      <c r="I77" s="356"/>
      <c r="J77" s="337"/>
      <c r="K77" s="357"/>
      <c r="L77" s="355"/>
      <c r="M77" s="356"/>
      <c r="N77" s="305"/>
      <c r="R77" s="305"/>
    </row>
    <row r="78" spans="1:18" ht="14.25">
      <c r="A78" s="358"/>
      <c r="B78" s="358"/>
      <c r="C78" s="358"/>
      <c r="D78" s="358"/>
      <c r="E78" s="358"/>
      <c r="F78" s="358"/>
      <c r="G78" s="359"/>
      <c r="H78" s="359"/>
      <c r="I78" s="359"/>
      <c r="J78" s="359"/>
      <c r="K78" s="360"/>
      <c r="L78" s="360"/>
      <c r="M78" s="360"/>
      <c r="N78" s="305"/>
      <c r="R78" s="305"/>
    </row>
    <row r="79" spans="1:18" ht="15">
      <c r="A79" s="299" t="s">
        <v>1110</v>
      </c>
      <c r="B79" s="361"/>
      <c r="C79" s="361"/>
      <c r="D79" s="361"/>
      <c r="E79" s="362" t="s">
        <v>2201</v>
      </c>
      <c r="F79" s="363"/>
      <c r="G79" s="364"/>
      <c r="H79" s="365"/>
      <c r="I79" s="365"/>
      <c r="J79" s="366"/>
      <c r="K79" s="367"/>
      <c r="L79" s="368"/>
      <c r="M79" s="369" t="s">
        <v>1418</v>
      </c>
      <c r="N79" s="305"/>
      <c r="R79" s="305"/>
    </row>
    <row r="80" spans="1:18" ht="26.25" customHeight="1">
      <c r="A80" s="297" t="s">
        <v>1157</v>
      </c>
      <c r="B80" s="300"/>
      <c r="C80" s="300"/>
      <c r="D80" s="300"/>
      <c r="E80" s="300"/>
      <c r="F80" s="301"/>
      <c r="G80" s="302"/>
      <c r="H80" s="302"/>
      <c r="I80" s="302"/>
      <c r="J80" s="303"/>
      <c r="K80" s="304"/>
      <c r="L80" s="302"/>
      <c r="M80" s="302"/>
      <c r="N80" s="305"/>
      <c r="R80" s="305"/>
    </row>
    <row r="81" spans="1:18" ht="15.75">
      <c r="A81" s="306" t="s">
        <v>1156</v>
      </c>
      <c r="B81" s="306"/>
      <c r="C81" s="306"/>
      <c r="D81" s="306"/>
      <c r="E81" s="306"/>
      <c r="F81" s="307"/>
      <c r="G81" s="308">
        <v>43830</v>
      </c>
      <c r="H81" s="303"/>
      <c r="J81" s="303"/>
      <c r="K81" s="309"/>
      <c r="L81" s="303"/>
      <c r="M81" s="310"/>
      <c r="N81" s="305"/>
      <c r="R81" s="305"/>
    </row>
    <row r="82" spans="1:18" ht="15.75">
      <c r="A82" s="306"/>
      <c r="B82" s="306"/>
      <c r="C82" s="306"/>
      <c r="D82" s="306"/>
      <c r="E82" s="306"/>
      <c r="F82" s="307"/>
      <c r="G82" s="303"/>
      <c r="H82" s="303"/>
      <c r="I82" s="311"/>
      <c r="J82" s="303"/>
      <c r="K82" s="309"/>
      <c r="L82" s="303"/>
      <c r="M82" s="310"/>
      <c r="N82" s="305"/>
      <c r="R82" s="305"/>
    </row>
    <row r="83" spans="1:18" ht="15">
      <c r="A83" s="303"/>
      <c r="B83" s="303"/>
      <c r="C83" s="303"/>
      <c r="D83" s="303"/>
      <c r="E83" s="303"/>
      <c r="F83" s="312"/>
      <c r="G83" s="303"/>
      <c r="H83" s="303"/>
      <c r="I83" s="303"/>
      <c r="J83" s="303"/>
      <c r="K83" s="309"/>
      <c r="L83" s="303"/>
      <c r="M83" s="310"/>
      <c r="N83" s="305"/>
      <c r="R83" s="305"/>
    </row>
    <row r="84" spans="1:18" ht="14.25" customHeight="1">
      <c r="A84" s="303"/>
      <c r="B84" s="303"/>
      <c r="C84" s="303"/>
      <c r="D84" s="303"/>
      <c r="E84" s="303"/>
      <c r="F84" s="312"/>
      <c r="G84" s="303"/>
      <c r="H84" s="303"/>
      <c r="I84" s="303"/>
      <c r="J84" s="303"/>
      <c r="K84" s="309"/>
      <c r="L84" s="303"/>
      <c r="M84" s="310"/>
      <c r="N84" s="305"/>
      <c r="R84" s="305"/>
    </row>
    <row r="85" spans="1:18" ht="15">
      <c r="A85" s="313" t="s">
        <v>1417</v>
      </c>
      <c r="B85" s="313"/>
      <c r="C85" s="313"/>
      <c r="D85" s="313"/>
      <c r="E85" s="313"/>
      <c r="F85" s="314"/>
      <c r="G85" s="315"/>
      <c r="H85" s="315"/>
      <c r="I85" s="315"/>
      <c r="J85" s="315"/>
      <c r="K85" s="316"/>
      <c r="L85" s="317"/>
      <c r="M85" s="318"/>
      <c r="N85" s="305"/>
      <c r="R85" s="305"/>
    </row>
    <row r="86" spans="1:18" ht="15">
      <c r="A86" s="303"/>
      <c r="B86" s="303"/>
      <c r="C86" s="303"/>
      <c r="D86" s="303"/>
      <c r="E86" s="303"/>
      <c r="F86" s="312"/>
      <c r="G86" s="303"/>
      <c r="H86" s="303"/>
      <c r="I86" s="303"/>
      <c r="J86" s="303"/>
      <c r="K86" s="309"/>
      <c r="L86" s="303"/>
      <c r="M86" s="310"/>
      <c r="N86" s="305"/>
      <c r="R86" s="305"/>
    </row>
    <row r="87" spans="1:18" s="340" customFormat="1" ht="15">
      <c r="A87" s="339" t="s">
        <v>1244</v>
      </c>
      <c r="B87" s="339"/>
      <c r="C87" s="339"/>
      <c r="D87" s="339"/>
      <c r="E87" s="339"/>
      <c r="F87" s="339"/>
      <c r="G87" s="512" t="s">
        <v>45</v>
      </c>
      <c r="H87" s="512"/>
      <c r="I87" s="512" t="s">
        <v>1279</v>
      </c>
      <c r="J87" s="512"/>
      <c r="K87" s="798" t="s">
        <v>1280</v>
      </c>
      <c r="L87" s="512"/>
      <c r="M87" s="512" t="s">
        <v>1279</v>
      </c>
      <c r="N87" s="305"/>
      <c r="R87" s="305"/>
    </row>
    <row r="88" spans="1:18" ht="15">
      <c r="A88" s="332" t="s">
        <v>1228</v>
      </c>
      <c r="B88" s="332"/>
      <c r="C88" s="332"/>
      <c r="D88" s="332"/>
      <c r="E88" s="332"/>
      <c r="F88" s="333"/>
      <c r="G88" s="799">
        <v>234678</v>
      </c>
      <c r="H88" s="350"/>
      <c r="I88" s="800">
        <v>78.41209804602924</v>
      </c>
      <c r="J88" s="370"/>
      <c r="K88" s="801">
        <v>39372880213.79</v>
      </c>
      <c r="L88" s="350"/>
      <c r="M88" s="800">
        <v>76.0102225794298</v>
      </c>
      <c r="N88" s="305"/>
      <c r="R88" s="305"/>
    </row>
    <row r="89" spans="1:18" ht="15">
      <c r="A89" s="332" t="s">
        <v>1416</v>
      </c>
      <c r="B89" s="332"/>
      <c r="C89" s="332"/>
      <c r="D89" s="332"/>
      <c r="E89" s="332"/>
      <c r="F89" s="333"/>
      <c r="G89" s="799">
        <v>64610</v>
      </c>
      <c r="H89" s="350"/>
      <c r="I89" s="800">
        <v>21.587901953970757</v>
      </c>
      <c r="J89" s="370"/>
      <c r="K89" s="801">
        <v>12426573698.67</v>
      </c>
      <c r="L89" s="350"/>
      <c r="M89" s="800">
        <v>23.989777420570206</v>
      </c>
      <c r="N89" s="305"/>
      <c r="R89" s="305"/>
    </row>
    <row r="90" spans="1:18" ht="13.5" thickBot="1">
      <c r="A90" s="351" t="s">
        <v>1</v>
      </c>
      <c r="B90" s="351"/>
      <c r="C90" s="351"/>
      <c r="D90" s="351"/>
      <c r="E90" s="351"/>
      <c r="F90" s="352"/>
      <c r="G90" s="814">
        <v>299288</v>
      </c>
      <c r="H90" s="355"/>
      <c r="I90" s="815">
        <v>100</v>
      </c>
      <c r="J90" s="371"/>
      <c r="K90" s="806">
        <v>51799453912.46</v>
      </c>
      <c r="L90" s="355"/>
      <c r="M90" s="815">
        <v>100</v>
      </c>
      <c r="N90" s="305"/>
      <c r="R90" s="305"/>
    </row>
    <row r="91" spans="1:18" ht="9" customHeight="1" thickTop="1">
      <c r="A91" s="361"/>
      <c r="B91" s="361"/>
      <c r="C91" s="361"/>
      <c r="D91" s="361"/>
      <c r="E91" s="361"/>
      <c r="F91" s="363"/>
      <c r="G91" s="364"/>
      <c r="H91" s="365"/>
      <c r="I91" s="365"/>
      <c r="J91" s="366"/>
      <c r="K91" s="367"/>
      <c r="L91" s="368"/>
      <c r="M91" s="369"/>
      <c r="N91" s="305"/>
      <c r="R91" s="305"/>
    </row>
    <row r="92" spans="1:18" ht="15">
      <c r="A92" s="313" t="s">
        <v>1415</v>
      </c>
      <c r="B92" s="313"/>
      <c r="C92" s="313"/>
      <c r="D92" s="313"/>
      <c r="E92" s="313"/>
      <c r="F92" s="314"/>
      <c r="G92" s="315"/>
      <c r="H92" s="315"/>
      <c r="I92" s="315"/>
      <c r="J92" s="315"/>
      <c r="K92" s="316"/>
      <c r="L92" s="317"/>
      <c r="M92" s="318"/>
      <c r="N92" s="305"/>
      <c r="R92" s="305"/>
    </row>
    <row r="93" spans="1:18" ht="15">
      <c r="A93" s="303"/>
      <c r="B93" s="303"/>
      <c r="C93" s="303"/>
      <c r="D93" s="303"/>
      <c r="E93" s="303"/>
      <c r="F93" s="312"/>
      <c r="G93" s="303"/>
      <c r="H93" s="303"/>
      <c r="I93" s="303"/>
      <c r="J93" s="303"/>
      <c r="K93" s="309"/>
      <c r="L93" s="303"/>
      <c r="M93" s="310"/>
      <c r="N93" s="305"/>
      <c r="R93" s="305"/>
    </row>
    <row r="94" spans="1:18" s="340" customFormat="1" ht="15">
      <c r="A94" s="339"/>
      <c r="B94" s="339"/>
      <c r="C94" s="339"/>
      <c r="D94" s="339"/>
      <c r="E94" s="339"/>
      <c r="F94" s="339"/>
      <c r="G94" s="512" t="s">
        <v>45</v>
      </c>
      <c r="H94" s="512"/>
      <c r="I94" s="512" t="s">
        <v>1279</v>
      </c>
      <c r="J94" s="512"/>
      <c r="K94" s="798" t="s">
        <v>1280</v>
      </c>
      <c r="L94" s="512"/>
      <c r="M94" s="512" t="s">
        <v>1279</v>
      </c>
      <c r="N94" s="305"/>
      <c r="R94" s="305"/>
    </row>
    <row r="95" spans="1:18" ht="15">
      <c r="A95" s="332" t="s">
        <v>1414</v>
      </c>
      <c r="B95" s="332"/>
      <c r="C95" s="332"/>
      <c r="D95" s="332"/>
      <c r="E95" s="332"/>
      <c r="F95" s="333"/>
      <c r="G95" s="799">
        <v>57904</v>
      </c>
      <c r="H95" s="350"/>
      <c r="I95" s="800">
        <v>19.347250808585713</v>
      </c>
      <c r="J95" s="370"/>
      <c r="K95" s="801">
        <v>12976726999.04</v>
      </c>
      <c r="L95" s="350"/>
      <c r="M95" s="800">
        <v>25.051860625732463</v>
      </c>
      <c r="N95" s="305"/>
      <c r="R95" s="305"/>
    </row>
    <row r="96" spans="1:18" ht="15">
      <c r="A96" s="332" t="s">
        <v>1413</v>
      </c>
      <c r="B96" s="332"/>
      <c r="C96" s="332"/>
      <c r="D96" s="332"/>
      <c r="E96" s="332"/>
      <c r="F96" s="333"/>
      <c r="G96" s="799">
        <v>241384</v>
      </c>
      <c r="H96" s="350"/>
      <c r="I96" s="800">
        <v>80.65274919141429</v>
      </c>
      <c r="J96" s="370"/>
      <c r="K96" s="801">
        <v>38822726913.42</v>
      </c>
      <c r="L96" s="350"/>
      <c r="M96" s="800">
        <v>74.94813937426753</v>
      </c>
      <c r="N96" s="305"/>
      <c r="R96" s="305"/>
    </row>
    <row r="97" spans="1:18" ht="13.5" thickBot="1">
      <c r="A97" s="351" t="s">
        <v>1</v>
      </c>
      <c r="B97" s="351"/>
      <c r="C97" s="351"/>
      <c r="D97" s="351"/>
      <c r="E97" s="351"/>
      <c r="F97" s="352"/>
      <c r="G97" s="814">
        <v>299288</v>
      </c>
      <c r="H97" s="355"/>
      <c r="I97" s="815">
        <v>100</v>
      </c>
      <c r="J97" s="371"/>
      <c r="K97" s="806">
        <v>51799453912.46</v>
      </c>
      <c r="L97" s="355"/>
      <c r="M97" s="815">
        <v>99.99999999999999</v>
      </c>
      <c r="N97" s="305"/>
      <c r="R97" s="305"/>
    </row>
    <row r="98" spans="1:18" ht="9" customHeight="1" thickTop="1">
      <c r="A98" s="303"/>
      <c r="B98" s="303"/>
      <c r="C98" s="303"/>
      <c r="D98" s="303"/>
      <c r="E98" s="303"/>
      <c r="F98" s="312"/>
      <c r="G98" s="303"/>
      <c r="H98" s="303"/>
      <c r="I98" s="303"/>
      <c r="J98" s="303"/>
      <c r="K98" s="309"/>
      <c r="L98" s="303"/>
      <c r="M98" s="310"/>
      <c r="N98" s="305"/>
      <c r="R98" s="305"/>
    </row>
    <row r="99" spans="1:18" ht="15">
      <c r="A99" s="313" t="s">
        <v>1412</v>
      </c>
      <c r="B99" s="313"/>
      <c r="C99" s="313"/>
      <c r="D99" s="313"/>
      <c r="E99" s="313"/>
      <c r="F99" s="314"/>
      <c r="G99" s="315"/>
      <c r="H99" s="315"/>
      <c r="I99" s="315"/>
      <c r="J99" s="315"/>
      <c r="K99" s="316"/>
      <c r="L99" s="317"/>
      <c r="M99" s="318"/>
      <c r="N99" s="305"/>
      <c r="R99" s="305"/>
    </row>
    <row r="100" spans="1:18" ht="15">
      <c r="A100" s="303"/>
      <c r="B100" s="303"/>
      <c r="C100" s="303"/>
      <c r="D100" s="303"/>
      <c r="E100" s="303"/>
      <c r="F100" s="312"/>
      <c r="G100" s="303"/>
      <c r="H100" s="303"/>
      <c r="I100" s="303"/>
      <c r="J100" s="303"/>
      <c r="K100" s="309"/>
      <c r="L100" s="303"/>
      <c r="M100" s="310"/>
      <c r="N100" s="305"/>
      <c r="R100" s="305"/>
    </row>
    <row r="101" spans="1:18" ht="15">
      <c r="A101" s="339" t="s">
        <v>1411</v>
      </c>
      <c r="B101" s="339"/>
      <c r="C101" s="339"/>
      <c r="D101" s="339"/>
      <c r="E101" s="339"/>
      <c r="F101" s="339"/>
      <c r="G101" s="512" t="s">
        <v>45</v>
      </c>
      <c r="H101" s="512"/>
      <c r="I101" s="512" t="s">
        <v>1279</v>
      </c>
      <c r="J101" s="512"/>
      <c r="K101" s="798" t="s">
        <v>1280</v>
      </c>
      <c r="L101" s="512"/>
      <c r="M101" s="512" t="s">
        <v>1279</v>
      </c>
      <c r="N101" s="305"/>
      <c r="R101" s="305"/>
    </row>
    <row r="102" spans="1:18" ht="15">
      <c r="A102" s="332" t="s">
        <v>1410</v>
      </c>
      <c r="B102" s="332"/>
      <c r="C102" s="332"/>
      <c r="D102" s="332"/>
      <c r="E102" s="332"/>
      <c r="F102" s="333"/>
      <c r="G102" s="799">
        <v>28429</v>
      </c>
      <c r="H102" s="350"/>
      <c r="I102" s="800">
        <v>9.498877335543023</v>
      </c>
      <c r="J102" s="370"/>
      <c r="K102" s="801">
        <v>4949770604.48</v>
      </c>
      <c r="L102" s="350"/>
      <c r="M102" s="800">
        <v>9.555642445275598</v>
      </c>
      <c r="N102" s="305"/>
      <c r="R102" s="305"/>
    </row>
    <row r="103" spans="1:18" ht="15">
      <c r="A103" s="332" t="s">
        <v>1409</v>
      </c>
      <c r="B103" s="332"/>
      <c r="C103" s="332"/>
      <c r="D103" s="332"/>
      <c r="E103" s="332"/>
      <c r="F103" s="333"/>
      <c r="G103" s="799">
        <v>270859</v>
      </c>
      <c r="H103" s="350"/>
      <c r="I103" s="800">
        <v>90.50112266445697</v>
      </c>
      <c r="J103" s="370"/>
      <c r="K103" s="801">
        <v>46849683307.98</v>
      </c>
      <c r="L103" s="350"/>
      <c r="M103" s="800">
        <v>90.4443575547244</v>
      </c>
      <c r="N103" s="305"/>
      <c r="R103" s="305"/>
    </row>
    <row r="104" spans="1:18" ht="13.5" thickBot="1">
      <c r="A104" s="351" t="s">
        <v>1</v>
      </c>
      <c r="B104" s="351"/>
      <c r="C104" s="351"/>
      <c r="D104" s="351"/>
      <c r="E104" s="351"/>
      <c r="F104" s="352"/>
      <c r="G104" s="814">
        <v>299288</v>
      </c>
      <c r="H104" s="355"/>
      <c r="I104" s="815">
        <v>100</v>
      </c>
      <c r="J104" s="371"/>
      <c r="K104" s="806">
        <v>51799453912.46</v>
      </c>
      <c r="L104" s="355"/>
      <c r="M104" s="815">
        <v>100</v>
      </c>
      <c r="N104" s="305"/>
      <c r="R104" s="305"/>
    </row>
    <row r="105" spans="1:18" ht="9" customHeight="1" thickTop="1">
      <c r="A105" s="303"/>
      <c r="B105" s="303"/>
      <c r="C105" s="303"/>
      <c r="D105" s="303"/>
      <c r="E105" s="303"/>
      <c r="F105" s="312"/>
      <c r="G105" s="303"/>
      <c r="H105" s="303"/>
      <c r="I105" s="303"/>
      <c r="J105" s="303"/>
      <c r="K105" s="309"/>
      <c r="L105" s="303"/>
      <c r="M105" s="310"/>
      <c r="N105" s="305"/>
      <c r="R105" s="305"/>
    </row>
    <row r="106" spans="1:18" ht="15">
      <c r="A106" s="313" t="s">
        <v>1408</v>
      </c>
      <c r="B106" s="313"/>
      <c r="C106" s="313"/>
      <c r="D106" s="313"/>
      <c r="E106" s="313"/>
      <c r="F106" s="314"/>
      <c r="G106" s="315"/>
      <c r="H106" s="315"/>
      <c r="I106" s="315"/>
      <c r="J106" s="315"/>
      <c r="K106" s="316"/>
      <c r="L106" s="317"/>
      <c r="M106" s="318"/>
      <c r="N106" s="305"/>
      <c r="R106" s="305"/>
    </row>
    <row r="107" spans="1:18" ht="15">
      <c r="A107" s="303"/>
      <c r="B107" s="303"/>
      <c r="C107" s="303"/>
      <c r="D107" s="303"/>
      <c r="E107" s="303"/>
      <c r="F107" s="312"/>
      <c r="G107" s="310"/>
      <c r="H107" s="310"/>
      <c r="I107" s="310"/>
      <c r="J107" s="310"/>
      <c r="K107" s="310"/>
      <c r="L107" s="310"/>
      <c r="M107" s="310"/>
      <c r="N107" s="305"/>
      <c r="R107" s="305"/>
    </row>
    <row r="108" spans="1:18" ht="15">
      <c r="A108" s="339" t="s">
        <v>1407</v>
      </c>
      <c r="B108" s="339"/>
      <c r="C108" s="339"/>
      <c r="D108" s="339"/>
      <c r="E108" s="339"/>
      <c r="F108" s="339"/>
      <c r="G108" s="512" t="s">
        <v>45</v>
      </c>
      <c r="H108" s="512"/>
      <c r="I108" s="512" t="s">
        <v>1279</v>
      </c>
      <c r="J108" s="512"/>
      <c r="K108" s="798" t="s">
        <v>1280</v>
      </c>
      <c r="L108" s="512"/>
      <c r="M108" s="512" t="s">
        <v>1279</v>
      </c>
      <c r="N108" s="305"/>
      <c r="R108" s="305"/>
    </row>
    <row r="109" spans="1:18" ht="15">
      <c r="A109" s="372" t="s">
        <v>1406</v>
      </c>
      <c r="B109" s="372"/>
      <c r="C109" s="372"/>
      <c r="D109" s="372"/>
      <c r="E109" s="372"/>
      <c r="F109" s="373"/>
      <c r="G109" s="821">
        <v>11</v>
      </c>
      <c r="H109" s="376"/>
      <c r="I109" s="823">
        <v>0.0036753895912966772</v>
      </c>
      <c r="J109" s="374"/>
      <c r="K109" s="822">
        <v>1883584.2</v>
      </c>
      <c r="L109" s="376"/>
      <c r="M109" s="823">
        <v>0.0036363012690890876</v>
      </c>
      <c r="N109" s="305"/>
      <c r="R109" s="305"/>
    </row>
    <row r="110" spans="1:18" ht="15">
      <c r="A110" s="372" t="s">
        <v>1405</v>
      </c>
      <c r="B110" s="372"/>
      <c r="C110" s="372"/>
      <c r="D110" s="372"/>
      <c r="E110" s="372"/>
      <c r="F110" s="373"/>
      <c r="G110" s="821">
        <v>19457</v>
      </c>
      <c r="H110" s="376"/>
      <c r="I110" s="823">
        <v>6.501095934350859</v>
      </c>
      <c r="J110" s="374"/>
      <c r="K110" s="822">
        <v>4048351754.65</v>
      </c>
      <c r="L110" s="376"/>
      <c r="M110" s="823">
        <v>7.815433269801705</v>
      </c>
      <c r="N110" s="305"/>
      <c r="R110" s="305"/>
    </row>
    <row r="111" spans="1:18" ht="15">
      <c r="A111" s="372" t="s">
        <v>1404</v>
      </c>
      <c r="B111" s="372"/>
      <c r="C111" s="372"/>
      <c r="D111" s="372"/>
      <c r="E111" s="372"/>
      <c r="F111" s="373"/>
      <c r="G111" s="821">
        <v>127130</v>
      </c>
      <c r="H111" s="376"/>
      <c r="I111" s="823">
        <v>42.47747988559515</v>
      </c>
      <c r="J111" s="374"/>
      <c r="K111" s="822">
        <v>21441538994.57</v>
      </c>
      <c r="L111" s="376"/>
      <c r="M111" s="823">
        <v>41.39336880038495</v>
      </c>
      <c r="N111" s="305"/>
      <c r="R111" s="305"/>
    </row>
    <row r="112" spans="1:18" ht="15">
      <c r="A112" s="372" t="s">
        <v>1403</v>
      </c>
      <c r="B112" s="372"/>
      <c r="C112" s="372"/>
      <c r="D112" s="372"/>
      <c r="E112" s="372"/>
      <c r="F112" s="373"/>
      <c r="G112" s="821">
        <v>113072</v>
      </c>
      <c r="H112" s="376"/>
      <c r="I112" s="823">
        <v>37.78033198791799</v>
      </c>
      <c r="J112" s="374"/>
      <c r="K112" s="822">
        <v>20120526051.36</v>
      </c>
      <c r="L112" s="376"/>
      <c r="M112" s="823">
        <v>38.843123878030205</v>
      </c>
      <c r="N112" s="305"/>
      <c r="R112" s="305"/>
    </row>
    <row r="113" spans="1:18" ht="15">
      <c r="A113" s="372" t="s">
        <v>1402</v>
      </c>
      <c r="B113" s="372"/>
      <c r="C113" s="372"/>
      <c r="D113" s="372"/>
      <c r="E113" s="372"/>
      <c r="F113" s="373"/>
      <c r="G113" s="821">
        <v>34022</v>
      </c>
      <c r="H113" s="376"/>
      <c r="I113" s="823">
        <v>11.367645879554141</v>
      </c>
      <c r="J113" s="374"/>
      <c r="K113" s="822">
        <v>5558236019.44</v>
      </c>
      <c r="L113" s="376"/>
      <c r="M113" s="823">
        <v>10.73029848699429</v>
      </c>
      <c r="N113" s="305"/>
      <c r="R113" s="305"/>
    </row>
    <row r="114" spans="1:18" ht="15">
      <c r="A114" s="372" t="s">
        <v>1401</v>
      </c>
      <c r="B114" s="372"/>
      <c r="C114" s="372"/>
      <c r="D114" s="372"/>
      <c r="E114" s="372"/>
      <c r="F114" s="373"/>
      <c r="G114" s="821">
        <v>497</v>
      </c>
      <c r="H114" s="376"/>
      <c r="I114" s="823">
        <v>0.16606078426131352</v>
      </c>
      <c r="J114" s="374"/>
      <c r="K114" s="822">
        <v>59405202.86</v>
      </c>
      <c r="L114" s="376"/>
      <c r="M114" s="823">
        <v>0.11468306781842441</v>
      </c>
      <c r="N114" s="305"/>
      <c r="R114" s="305"/>
    </row>
    <row r="115" spans="1:18" ht="15">
      <c r="A115" s="372" t="s">
        <v>1400</v>
      </c>
      <c r="B115" s="372"/>
      <c r="C115" s="372"/>
      <c r="D115" s="372"/>
      <c r="E115" s="372"/>
      <c r="F115" s="373"/>
      <c r="G115" s="821">
        <v>686</v>
      </c>
      <c r="H115" s="376"/>
      <c r="I115" s="823">
        <v>0.22921065996632006</v>
      </c>
      <c r="J115" s="374"/>
      <c r="K115" s="822">
        <v>70943542.42</v>
      </c>
      <c r="L115" s="376"/>
      <c r="M115" s="823">
        <v>0.1369580894422036</v>
      </c>
      <c r="N115" s="305"/>
      <c r="R115" s="305"/>
    </row>
    <row r="116" spans="1:18" ht="15">
      <c r="A116" s="372" t="s">
        <v>1399</v>
      </c>
      <c r="B116" s="372"/>
      <c r="C116" s="372"/>
      <c r="D116" s="372"/>
      <c r="E116" s="372"/>
      <c r="F116" s="373"/>
      <c r="G116" s="821">
        <v>726</v>
      </c>
      <c r="H116" s="376"/>
      <c r="I116" s="823">
        <v>0.24257571302558073</v>
      </c>
      <c r="J116" s="374"/>
      <c r="K116" s="822">
        <v>69474480.81</v>
      </c>
      <c r="L116" s="376"/>
      <c r="M116" s="823">
        <v>0.13412203326971445</v>
      </c>
      <c r="N116" s="305"/>
      <c r="R116" s="305"/>
    </row>
    <row r="117" spans="1:18" ht="15">
      <c r="A117" s="372" t="s">
        <v>1398</v>
      </c>
      <c r="B117" s="372"/>
      <c r="C117" s="372"/>
      <c r="D117" s="372"/>
      <c r="E117" s="372"/>
      <c r="F117" s="373"/>
      <c r="G117" s="821">
        <v>1880</v>
      </c>
      <c r="H117" s="376"/>
      <c r="I117" s="823">
        <v>0.6281574937852503</v>
      </c>
      <c r="J117" s="374"/>
      <c r="K117" s="822">
        <v>235991779.48</v>
      </c>
      <c r="L117" s="376"/>
      <c r="M117" s="823">
        <v>0.45558738877599214</v>
      </c>
      <c r="N117" s="305"/>
      <c r="R117" s="305"/>
    </row>
    <row r="118" spans="1:18" ht="15">
      <c r="A118" s="372" t="s">
        <v>1397</v>
      </c>
      <c r="B118" s="372"/>
      <c r="C118" s="372"/>
      <c r="D118" s="372"/>
      <c r="E118" s="372"/>
      <c r="F118" s="373"/>
      <c r="G118" s="821">
        <v>2</v>
      </c>
      <c r="H118" s="376"/>
      <c r="I118" s="823">
        <v>0.0006682526529630323</v>
      </c>
      <c r="J118" s="374"/>
      <c r="K118" s="822">
        <v>607048.83</v>
      </c>
      <c r="L118" s="376"/>
      <c r="M118" s="823">
        <v>0.001171921292888338</v>
      </c>
      <c r="N118" s="305"/>
      <c r="R118" s="305"/>
    </row>
    <row r="119" spans="1:18" ht="15">
      <c r="A119" s="372" t="s">
        <v>1545</v>
      </c>
      <c r="B119" s="372"/>
      <c r="C119" s="372"/>
      <c r="D119" s="372"/>
      <c r="E119" s="372"/>
      <c r="F119" s="373"/>
      <c r="G119" s="821">
        <v>1805</v>
      </c>
      <c r="H119" s="376"/>
      <c r="I119" s="823">
        <v>0.6030980192991366</v>
      </c>
      <c r="J119" s="374"/>
      <c r="K119" s="822">
        <v>192495453.84</v>
      </c>
      <c r="L119" s="376"/>
      <c r="M119" s="823">
        <v>0.37161676292053836</v>
      </c>
      <c r="N119" s="305"/>
      <c r="R119" s="305"/>
    </row>
    <row r="120" spans="1:18" ht="13.5" thickBot="1">
      <c r="A120" s="377" t="s">
        <v>1</v>
      </c>
      <c r="B120" s="377"/>
      <c r="C120" s="377"/>
      <c r="D120" s="377"/>
      <c r="E120" s="377"/>
      <c r="F120" s="378"/>
      <c r="G120" s="819">
        <v>299288</v>
      </c>
      <c r="H120" s="349"/>
      <c r="I120" s="824">
        <v>100.00000000000003</v>
      </c>
      <c r="J120" s="380"/>
      <c r="K120" s="820">
        <v>51799453912.46</v>
      </c>
      <c r="L120" s="349"/>
      <c r="M120" s="825">
        <v>100</v>
      </c>
      <c r="N120" s="305"/>
      <c r="R120" s="305"/>
    </row>
    <row r="121" spans="1:18" ht="9" customHeight="1" thickTop="1">
      <c r="A121" s="303"/>
      <c r="B121" s="303"/>
      <c r="C121" s="303"/>
      <c r="D121" s="303"/>
      <c r="E121" s="303"/>
      <c r="F121" s="312"/>
      <c r="G121" s="303"/>
      <c r="H121" s="303"/>
      <c r="I121" s="303"/>
      <c r="J121" s="303"/>
      <c r="K121" s="309"/>
      <c r="L121" s="303"/>
      <c r="M121" s="310"/>
      <c r="N121" s="305"/>
      <c r="R121" s="305"/>
    </row>
    <row r="122" spans="1:18" ht="15">
      <c r="A122" s="313" t="s">
        <v>1396</v>
      </c>
      <c r="B122" s="313"/>
      <c r="C122" s="313"/>
      <c r="D122" s="313"/>
      <c r="E122" s="313"/>
      <c r="F122" s="314"/>
      <c r="G122" s="315"/>
      <c r="H122" s="315"/>
      <c r="I122" s="315"/>
      <c r="J122" s="315"/>
      <c r="K122" s="316"/>
      <c r="L122" s="317"/>
      <c r="M122" s="318"/>
      <c r="N122" s="305"/>
      <c r="R122" s="305"/>
    </row>
    <row r="123" spans="1:18" ht="15">
      <c r="A123" s="303"/>
      <c r="B123" s="303"/>
      <c r="C123" s="303"/>
      <c r="D123" s="303"/>
      <c r="E123" s="303"/>
      <c r="F123" s="312"/>
      <c r="G123" s="303"/>
      <c r="H123" s="303"/>
      <c r="I123" s="303"/>
      <c r="J123" s="303"/>
      <c r="K123" s="309"/>
      <c r="L123" s="303"/>
      <c r="M123" s="310"/>
      <c r="N123" s="305"/>
      <c r="R123" s="305"/>
    </row>
    <row r="124" spans="1:18" ht="15">
      <c r="A124" s="339" t="s">
        <v>1395</v>
      </c>
      <c r="B124" s="339"/>
      <c r="C124" s="339"/>
      <c r="D124" s="339"/>
      <c r="E124" s="339"/>
      <c r="F124" s="339"/>
      <c r="G124" s="512" t="s">
        <v>45</v>
      </c>
      <c r="H124" s="512"/>
      <c r="I124" s="512" t="s">
        <v>1279</v>
      </c>
      <c r="J124" s="512"/>
      <c r="K124" s="798" t="s">
        <v>1280</v>
      </c>
      <c r="L124" s="512"/>
      <c r="M124" s="512" t="s">
        <v>1279</v>
      </c>
      <c r="N124" s="305"/>
      <c r="R124" s="305"/>
    </row>
    <row r="125" spans="1:18" ht="15">
      <c r="A125" s="381" t="s">
        <v>1394</v>
      </c>
      <c r="B125" s="381"/>
      <c r="C125" s="381"/>
      <c r="D125" s="381"/>
      <c r="E125" s="381"/>
      <c r="F125" s="382"/>
      <c r="G125" s="821">
        <v>84248</v>
      </c>
      <c r="H125" s="350"/>
      <c r="I125" s="800">
        <v>28.149474753414772</v>
      </c>
      <c r="J125" s="383"/>
      <c r="K125" s="822">
        <v>12678817243.67</v>
      </c>
      <c r="L125" s="350"/>
      <c r="M125" s="800">
        <v>24.476739204812734</v>
      </c>
      <c r="N125" s="305"/>
      <c r="R125" s="305"/>
    </row>
    <row r="126" spans="1:18" ht="15">
      <c r="A126" s="381" t="s">
        <v>1393</v>
      </c>
      <c r="B126" s="381"/>
      <c r="C126" s="381"/>
      <c r="D126" s="381"/>
      <c r="E126" s="381"/>
      <c r="F126" s="382"/>
      <c r="G126" s="821">
        <v>63576</v>
      </c>
      <c r="H126" s="350"/>
      <c r="I126" s="800">
        <v>21.24241533238887</v>
      </c>
      <c r="J126" s="383"/>
      <c r="K126" s="822">
        <v>10260714537.13</v>
      </c>
      <c r="L126" s="350"/>
      <c r="M126" s="800">
        <v>19.808538048432702</v>
      </c>
      <c r="N126" s="305"/>
      <c r="R126" s="305"/>
    </row>
    <row r="127" spans="1:18" ht="15">
      <c r="A127" s="381" t="s">
        <v>1392</v>
      </c>
      <c r="B127" s="381"/>
      <c r="C127" s="381"/>
      <c r="D127" s="381"/>
      <c r="E127" s="381"/>
      <c r="F127" s="382"/>
      <c r="G127" s="821">
        <v>60937</v>
      </c>
      <c r="H127" s="350"/>
      <c r="I127" s="800">
        <v>20.36065595680415</v>
      </c>
      <c r="J127" s="383"/>
      <c r="K127" s="822">
        <v>11979127539.38</v>
      </c>
      <c r="L127" s="350"/>
      <c r="M127" s="800">
        <v>23.12597263983608</v>
      </c>
      <c r="N127" s="305"/>
      <c r="R127" s="305"/>
    </row>
    <row r="128" spans="1:18" ht="15">
      <c r="A128" s="381" t="s">
        <v>1391</v>
      </c>
      <c r="B128" s="381"/>
      <c r="C128" s="381"/>
      <c r="D128" s="381"/>
      <c r="E128" s="381"/>
      <c r="F128" s="382"/>
      <c r="G128" s="821">
        <v>59598</v>
      </c>
      <c r="H128" s="350"/>
      <c r="I128" s="800">
        <v>19.9132608056454</v>
      </c>
      <c r="J128" s="383"/>
      <c r="K128" s="822">
        <v>11568568027.04</v>
      </c>
      <c r="L128" s="350"/>
      <c r="M128" s="800">
        <v>22.333378352966115</v>
      </c>
      <c r="N128" s="305"/>
      <c r="R128" s="305"/>
    </row>
    <row r="129" spans="1:18" ht="15">
      <c r="A129" s="381" t="s">
        <v>1390</v>
      </c>
      <c r="B129" s="381"/>
      <c r="C129" s="381"/>
      <c r="D129" s="381"/>
      <c r="E129" s="381"/>
      <c r="F129" s="382"/>
      <c r="G129" s="821">
        <v>27121</v>
      </c>
      <c r="H129" s="350"/>
      <c r="I129" s="800">
        <v>9.061840100505199</v>
      </c>
      <c r="J129" s="383"/>
      <c r="K129" s="822">
        <v>4728433301.64</v>
      </c>
      <c r="L129" s="350"/>
      <c r="M129" s="800">
        <v>9.128345850191693</v>
      </c>
      <c r="N129" s="305"/>
      <c r="R129" s="305"/>
    </row>
    <row r="130" spans="1:18" ht="15">
      <c r="A130" s="381" t="s">
        <v>1389</v>
      </c>
      <c r="B130" s="381"/>
      <c r="C130" s="381"/>
      <c r="D130" s="381"/>
      <c r="E130" s="381"/>
      <c r="F130" s="382"/>
      <c r="G130" s="821">
        <v>3071</v>
      </c>
      <c r="H130" s="350"/>
      <c r="I130" s="800">
        <v>1.026101948624736</v>
      </c>
      <c r="J130" s="383"/>
      <c r="K130" s="822">
        <v>480985188.42</v>
      </c>
      <c r="L130" s="350"/>
      <c r="M130" s="800">
        <v>0.9285526238034381</v>
      </c>
      <c r="N130" s="305"/>
      <c r="R130" s="305"/>
    </row>
    <row r="131" spans="1:18" ht="15">
      <c r="A131" s="381" t="s">
        <v>1388</v>
      </c>
      <c r="B131" s="381"/>
      <c r="C131" s="381"/>
      <c r="D131" s="381"/>
      <c r="E131" s="381"/>
      <c r="F131" s="382"/>
      <c r="G131" s="821">
        <v>604</v>
      </c>
      <c r="H131" s="350"/>
      <c r="I131" s="800">
        <v>0.20181230119483573</v>
      </c>
      <c r="J131" s="383"/>
      <c r="K131" s="822">
        <v>76652268.79</v>
      </c>
      <c r="L131" s="350"/>
      <c r="M131" s="800">
        <v>0.14797891290425716</v>
      </c>
      <c r="N131" s="305"/>
      <c r="R131" s="305"/>
    </row>
    <row r="132" spans="1:18" ht="15">
      <c r="A132" s="381" t="s">
        <v>1538</v>
      </c>
      <c r="B132" s="381"/>
      <c r="C132" s="381"/>
      <c r="D132" s="381"/>
      <c r="E132" s="381"/>
      <c r="F132" s="382"/>
      <c r="G132" s="821">
        <v>132</v>
      </c>
      <c r="H132" s="350"/>
      <c r="I132" s="800">
        <v>0.04410467509556013</v>
      </c>
      <c r="J132" s="383"/>
      <c r="K132" s="822">
        <v>25881322.38</v>
      </c>
      <c r="L132" s="350"/>
      <c r="M132" s="800">
        <v>0.04996446955548777</v>
      </c>
      <c r="N132" s="305"/>
      <c r="R132" s="305"/>
    </row>
    <row r="133" spans="1:18" ht="15">
      <c r="A133" s="381" t="s">
        <v>1539</v>
      </c>
      <c r="B133" s="381"/>
      <c r="C133" s="381"/>
      <c r="D133" s="381"/>
      <c r="E133" s="381"/>
      <c r="F133" s="382"/>
      <c r="G133" s="821">
        <v>1</v>
      </c>
      <c r="H133" s="350"/>
      <c r="I133" s="800">
        <v>0.00033412632648151616</v>
      </c>
      <c r="J133" s="383"/>
      <c r="K133" s="822">
        <v>274484.01</v>
      </c>
      <c r="L133" s="350"/>
      <c r="M133" s="800">
        <v>0.0005298974974984723</v>
      </c>
      <c r="N133" s="305"/>
      <c r="R133" s="305"/>
    </row>
    <row r="134" spans="1:18" ht="13.5" thickBot="1">
      <c r="A134" s="384" t="s">
        <v>1</v>
      </c>
      <c r="B134" s="384"/>
      <c r="C134" s="384"/>
      <c r="D134" s="384"/>
      <c r="E134" s="384"/>
      <c r="F134" s="385"/>
      <c r="G134" s="819">
        <v>299288</v>
      </c>
      <c r="H134" s="355"/>
      <c r="I134" s="815">
        <v>100</v>
      </c>
      <c r="J134" s="386"/>
      <c r="K134" s="820">
        <v>51799453912.46</v>
      </c>
      <c r="L134" s="355"/>
      <c r="M134" s="815">
        <v>100</v>
      </c>
      <c r="N134" s="305"/>
      <c r="R134" s="305"/>
    </row>
    <row r="135" spans="1:18" ht="9" customHeight="1" thickTop="1">
      <c r="A135" s="384"/>
      <c r="B135" s="384"/>
      <c r="C135" s="384"/>
      <c r="D135" s="384"/>
      <c r="E135" s="384"/>
      <c r="F135" s="385"/>
      <c r="G135" s="379"/>
      <c r="H135" s="353"/>
      <c r="I135" s="387"/>
      <c r="J135" s="386"/>
      <c r="K135" s="348"/>
      <c r="L135" s="355"/>
      <c r="M135" s="387"/>
      <c r="N135" s="305"/>
      <c r="R135" s="305"/>
    </row>
    <row r="136" spans="1:18" ht="15">
      <c r="A136" s="313" t="s">
        <v>1533</v>
      </c>
      <c r="B136" s="313"/>
      <c r="C136" s="313"/>
      <c r="D136" s="313"/>
      <c r="E136" s="313"/>
      <c r="F136" s="314"/>
      <c r="G136" s="315"/>
      <c r="H136" s="315"/>
      <c r="I136" s="315"/>
      <c r="J136" s="315"/>
      <c r="K136" s="316"/>
      <c r="L136" s="317"/>
      <c r="M136" s="318"/>
      <c r="N136" s="305"/>
      <c r="R136" s="305"/>
    </row>
    <row r="137" spans="1:18" ht="15">
      <c r="A137" s="384"/>
      <c r="B137" s="384"/>
      <c r="C137" s="384"/>
      <c r="D137" s="384"/>
      <c r="E137" s="384"/>
      <c r="F137" s="385"/>
      <c r="G137" s="379"/>
      <c r="H137" s="353"/>
      <c r="I137" s="387"/>
      <c r="J137" s="386"/>
      <c r="K137" s="348"/>
      <c r="L137" s="355"/>
      <c r="M137" s="387"/>
      <c r="N137" s="305"/>
      <c r="R137" s="305"/>
    </row>
    <row r="138" spans="1:18" ht="15">
      <c r="A138" s="339" t="s">
        <v>1534</v>
      </c>
      <c r="B138" s="339"/>
      <c r="C138" s="339"/>
      <c r="D138" s="339"/>
      <c r="E138" s="339"/>
      <c r="F138" s="339"/>
      <c r="G138" s="512" t="s">
        <v>45</v>
      </c>
      <c r="H138" s="512"/>
      <c r="I138" s="512" t="s">
        <v>1279</v>
      </c>
      <c r="J138" s="512"/>
      <c r="K138" s="798" t="s">
        <v>1280</v>
      </c>
      <c r="L138" s="512"/>
      <c r="M138" s="512" t="s">
        <v>1279</v>
      </c>
      <c r="N138" s="305"/>
      <c r="R138" s="305"/>
    </row>
    <row r="139" spans="1:18" ht="15">
      <c r="A139" s="438" t="s">
        <v>1394</v>
      </c>
      <c r="B139" s="384"/>
      <c r="C139" s="384"/>
      <c r="D139" s="384"/>
      <c r="E139" s="384"/>
      <c r="F139" s="385"/>
      <c r="G139" s="816">
        <v>64157</v>
      </c>
      <c r="H139" s="511"/>
      <c r="I139" s="817">
        <v>21.43654272807463</v>
      </c>
      <c r="J139" s="510"/>
      <c r="K139" s="818">
        <v>10522131073.64</v>
      </c>
      <c r="L139" s="511"/>
      <c r="M139" s="817">
        <v>20.313208497182583</v>
      </c>
      <c r="N139" s="305"/>
      <c r="R139" s="305"/>
    </row>
    <row r="140" spans="1:18" ht="15">
      <c r="A140" s="438" t="s">
        <v>1393</v>
      </c>
      <c r="B140" s="384"/>
      <c r="C140" s="384"/>
      <c r="D140" s="384"/>
      <c r="E140" s="384"/>
      <c r="F140" s="385"/>
      <c r="G140" s="816">
        <v>71337</v>
      </c>
      <c r="H140" s="511"/>
      <c r="I140" s="817">
        <v>23.835569752211917</v>
      </c>
      <c r="J140" s="510"/>
      <c r="K140" s="818">
        <v>13513822550.4</v>
      </c>
      <c r="L140" s="511"/>
      <c r="M140" s="817">
        <v>26.088735555471455</v>
      </c>
      <c r="N140" s="305"/>
      <c r="R140" s="305"/>
    </row>
    <row r="141" spans="1:18" ht="15">
      <c r="A141" s="438" t="s">
        <v>1392</v>
      </c>
      <c r="B141" s="384"/>
      <c r="C141" s="384"/>
      <c r="D141" s="384"/>
      <c r="E141" s="384"/>
      <c r="F141" s="385"/>
      <c r="G141" s="816">
        <v>71816</v>
      </c>
      <c r="H141" s="511"/>
      <c r="I141" s="817">
        <v>23.99561626259656</v>
      </c>
      <c r="J141" s="510"/>
      <c r="K141" s="818">
        <v>14127051718.72</v>
      </c>
      <c r="L141" s="511"/>
      <c r="M141" s="817">
        <v>27.272588129200017</v>
      </c>
      <c r="N141" s="305"/>
      <c r="R141" s="305"/>
    </row>
    <row r="142" spans="1:18" ht="15">
      <c r="A142" s="438" t="s">
        <v>1535</v>
      </c>
      <c r="B142" s="384"/>
      <c r="C142" s="384"/>
      <c r="D142" s="384"/>
      <c r="E142" s="384"/>
      <c r="F142" s="385"/>
      <c r="G142" s="816">
        <v>89262</v>
      </c>
      <c r="H142" s="511"/>
      <c r="I142" s="817">
        <v>29.824784154393093</v>
      </c>
      <c r="J142" s="510"/>
      <c r="K142" s="818">
        <v>13317039946.08</v>
      </c>
      <c r="L142" s="511"/>
      <c r="M142" s="817">
        <v>25.70884235302079</v>
      </c>
      <c r="N142" s="305"/>
      <c r="R142" s="305"/>
    </row>
    <row r="143" spans="1:18" ht="15">
      <c r="A143" s="438" t="s">
        <v>1536</v>
      </c>
      <c r="B143" s="384"/>
      <c r="C143" s="384"/>
      <c r="D143" s="384"/>
      <c r="E143" s="384"/>
      <c r="F143" s="385"/>
      <c r="G143" s="816">
        <v>2716</v>
      </c>
      <c r="H143" s="511"/>
      <c r="I143" s="817">
        <v>0.9074871027237977</v>
      </c>
      <c r="J143" s="510"/>
      <c r="K143" s="818">
        <v>319408623.62</v>
      </c>
      <c r="L143" s="511"/>
      <c r="M143" s="817">
        <v>0.6166254651251613</v>
      </c>
      <c r="N143" s="305"/>
      <c r="R143" s="305"/>
    </row>
    <row r="144" spans="1:18" ht="18" customHeight="1" thickBot="1">
      <c r="A144" s="384" t="s">
        <v>1</v>
      </c>
      <c r="B144" s="384"/>
      <c r="C144" s="384"/>
      <c r="D144" s="384"/>
      <c r="E144" s="384"/>
      <c r="F144" s="385"/>
      <c r="G144" s="819">
        <v>299288</v>
      </c>
      <c r="H144" s="355"/>
      <c r="I144" s="815">
        <v>100</v>
      </c>
      <c r="J144" s="386"/>
      <c r="K144" s="820">
        <v>51799453912.46</v>
      </c>
      <c r="L144" s="355"/>
      <c r="M144" s="815">
        <v>100.00000000000001</v>
      </c>
      <c r="N144" s="305"/>
      <c r="R144" s="305"/>
    </row>
    <row r="145" spans="1:18" ht="13.5" thickTop="1">
      <c r="A145" s="384"/>
      <c r="B145" s="384"/>
      <c r="C145" s="384"/>
      <c r="D145" s="384"/>
      <c r="E145" s="384"/>
      <c r="F145" s="385"/>
      <c r="G145" s="379"/>
      <c r="H145" s="353"/>
      <c r="I145" s="387"/>
      <c r="J145" s="386"/>
      <c r="K145" s="348"/>
      <c r="L145" s="355"/>
      <c r="M145" s="387"/>
      <c r="N145" s="305"/>
      <c r="R145" s="305"/>
    </row>
    <row r="146" spans="1:18" ht="15">
      <c r="A146" s="384"/>
      <c r="B146" s="384"/>
      <c r="C146" s="384"/>
      <c r="D146" s="384"/>
      <c r="E146" s="384"/>
      <c r="F146" s="385"/>
      <c r="G146" s="379"/>
      <c r="H146" s="353"/>
      <c r="I146" s="387"/>
      <c r="J146" s="386"/>
      <c r="K146" s="348"/>
      <c r="L146" s="355"/>
      <c r="M146" s="387"/>
      <c r="N146" s="305"/>
      <c r="R146" s="305"/>
    </row>
    <row r="147" spans="1:18" ht="15">
      <c r="A147" s="384"/>
      <c r="B147" s="384"/>
      <c r="C147" s="384"/>
      <c r="D147" s="384"/>
      <c r="E147" s="384"/>
      <c r="F147" s="385"/>
      <c r="G147" s="379"/>
      <c r="H147" s="353"/>
      <c r="I147" s="387"/>
      <c r="J147" s="386"/>
      <c r="K147" s="348"/>
      <c r="L147" s="355"/>
      <c r="M147" s="387"/>
      <c r="N147" s="305"/>
      <c r="R147" s="305"/>
    </row>
    <row r="148" spans="1:18" ht="15">
      <c r="A148" s="384"/>
      <c r="B148" s="384"/>
      <c r="C148" s="384"/>
      <c r="D148" s="384"/>
      <c r="E148" s="384"/>
      <c r="F148" s="385"/>
      <c r="G148" s="379"/>
      <c r="H148" s="353"/>
      <c r="I148" s="387"/>
      <c r="J148" s="386"/>
      <c r="K148" s="348"/>
      <c r="L148" s="355"/>
      <c r="M148" s="387"/>
      <c r="N148" s="305"/>
      <c r="R148" s="305"/>
    </row>
    <row r="149" spans="1:18" ht="15">
      <c r="A149" s="303"/>
      <c r="B149" s="303"/>
      <c r="C149" s="303"/>
      <c r="D149" s="303"/>
      <c r="E149" s="303"/>
      <c r="F149" s="312"/>
      <c r="G149" s="303"/>
      <c r="H149" s="303"/>
      <c r="I149" s="303"/>
      <c r="J149" s="303"/>
      <c r="K149" s="309"/>
      <c r="L149" s="303"/>
      <c r="M149" s="310"/>
      <c r="N149" s="305"/>
      <c r="R149" s="305"/>
    </row>
    <row r="150" spans="1:18" ht="15">
      <c r="A150" s="303"/>
      <c r="B150" s="303"/>
      <c r="C150" s="303"/>
      <c r="D150" s="303"/>
      <c r="E150" s="303"/>
      <c r="F150" s="312"/>
      <c r="G150" s="303"/>
      <c r="H150" s="303"/>
      <c r="I150" s="303"/>
      <c r="J150" s="303"/>
      <c r="K150" s="309"/>
      <c r="L150" s="303"/>
      <c r="M150" s="310"/>
      <c r="N150" s="305"/>
      <c r="R150" s="305"/>
    </row>
    <row r="151" spans="1:18" ht="15">
      <c r="A151" s="303"/>
      <c r="B151" s="303"/>
      <c r="C151" s="303"/>
      <c r="D151" s="303"/>
      <c r="E151" s="303"/>
      <c r="F151" s="312"/>
      <c r="G151" s="303"/>
      <c r="H151" s="303"/>
      <c r="I151" s="303"/>
      <c r="J151" s="303"/>
      <c r="K151" s="309"/>
      <c r="L151" s="303"/>
      <c r="M151" s="310"/>
      <c r="N151" s="305"/>
      <c r="R151" s="305"/>
    </row>
    <row r="152" spans="1:18" ht="15">
      <c r="A152" s="303"/>
      <c r="B152" s="303"/>
      <c r="C152" s="303"/>
      <c r="D152" s="303"/>
      <c r="E152" s="303"/>
      <c r="F152" s="312"/>
      <c r="G152" s="303"/>
      <c r="H152" s="303"/>
      <c r="I152" s="303"/>
      <c r="J152" s="303"/>
      <c r="K152" s="309"/>
      <c r="L152" s="303"/>
      <c r="M152" s="310"/>
      <c r="N152" s="305"/>
      <c r="R152" s="305"/>
    </row>
    <row r="153" spans="1:18" ht="15">
      <c r="A153" s="303"/>
      <c r="B153" s="303"/>
      <c r="C153" s="303"/>
      <c r="D153" s="303"/>
      <c r="E153" s="303"/>
      <c r="F153" s="312"/>
      <c r="G153" s="303"/>
      <c r="H153" s="303"/>
      <c r="I153" s="303"/>
      <c r="J153" s="303"/>
      <c r="K153" s="309"/>
      <c r="L153" s="303"/>
      <c r="M153" s="310"/>
      <c r="N153" s="305"/>
      <c r="R153" s="305"/>
    </row>
    <row r="154" spans="1:18" ht="15">
      <c r="A154" s="303"/>
      <c r="B154" s="303"/>
      <c r="C154" s="303"/>
      <c r="D154" s="303"/>
      <c r="E154" s="303"/>
      <c r="F154" s="312"/>
      <c r="G154" s="303"/>
      <c r="H154" s="303"/>
      <c r="I154" s="303"/>
      <c r="J154" s="303"/>
      <c r="K154" s="309"/>
      <c r="L154" s="303"/>
      <c r="M154" s="310"/>
      <c r="N154" s="305"/>
      <c r="R154" s="305"/>
    </row>
    <row r="155" spans="1:18" ht="12.75" customHeight="1">
      <c r="A155" s="303"/>
      <c r="B155" s="303"/>
      <c r="C155" s="303"/>
      <c r="D155" s="303"/>
      <c r="E155" s="303"/>
      <c r="F155" s="312"/>
      <c r="G155" s="303"/>
      <c r="H155" s="303"/>
      <c r="I155" s="303"/>
      <c r="J155" s="303"/>
      <c r="K155" s="309"/>
      <c r="L155" s="303"/>
      <c r="M155" s="310"/>
      <c r="N155" s="305"/>
      <c r="R155" s="305"/>
    </row>
    <row r="156" spans="1:18" ht="15">
      <c r="A156" s="299"/>
      <c r="B156" s="361"/>
      <c r="C156" s="361"/>
      <c r="D156" s="361"/>
      <c r="E156" s="362"/>
      <c r="F156" s="363"/>
      <c r="G156" s="364"/>
      <c r="H156" s="365"/>
      <c r="I156" s="365"/>
      <c r="J156" s="366"/>
      <c r="K156" s="367"/>
      <c r="L156" s="368"/>
      <c r="M156" s="369"/>
      <c r="N156" s="305"/>
      <c r="R156" s="305"/>
    </row>
    <row r="157" spans="1:18" ht="15">
      <c r="A157" s="299" t="s">
        <v>1110</v>
      </c>
      <c r="B157" s="361"/>
      <c r="C157" s="361"/>
      <c r="D157" s="361"/>
      <c r="E157" s="362" t="s">
        <v>2201</v>
      </c>
      <c r="F157" s="363"/>
      <c r="G157" s="364"/>
      <c r="H157" s="365"/>
      <c r="I157" s="365"/>
      <c r="J157" s="366"/>
      <c r="K157" s="367"/>
      <c r="L157" s="368"/>
      <c r="M157" s="369" t="s">
        <v>1387</v>
      </c>
      <c r="N157" s="305"/>
      <c r="R157" s="305"/>
    </row>
    <row r="158" spans="1:18" ht="23.25">
      <c r="A158" s="297" t="s">
        <v>1157</v>
      </c>
      <c r="C158" s="306"/>
      <c r="D158" s="306"/>
      <c r="E158" s="306"/>
      <c r="F158" s="307"/>
      <c r="G158" s="311"/>
      <c r="H158" s="303"/>
      <c r="J158" s="303"/>
      <c r="K158" s="309"/>
      <c r="L158" s="303"/>
      <c r="M158" s="310"/>
      <c r="N158" s="305"/>
      <c r="R158" s="305"/>
    </row>
    <row r="159" spans="1:18" ht="15.75">
      <c r="A159" s="306" t="s">
        <v>1156</v>
      </c>
      <c r="B159" s="306"/>
      <c r="C159" s="306"/>
      <c r="D159" s="306"/>
      <c r="E159" s="306"/>
      <c r="F159" s="307"/>
      <c r="G159" s="863">
        <v>43830</v>
      </c>
      <c r="H159" s="303"/>
      <c r="I159" s="311"/>
      <c r="J159" s="303"/>
      <c r="K159" s="309"/>
      <c r="L159" s="303"/>
      <c r="M159" s="310"/>
      <c r="N159" s="305"/>
      <c r="R159" s="305"/>
    </row>
    <row r="160" spans="1:18" ht="15">
      <c r="A160" s="303"/>
      <c r="B160" s="303"/>
      <c r="C160" s="303"/>
      <c r="D160" s="303"/>
      <c r="E160" s="303"/>
      <c r="F160" s="312"/>
      <c r="G160" s="303"/>
      <c r="H160" s="303"/>
      <c r="I160" s="303"/>
      <c r="J160" s="303"/>
      <c r="K160" s="309"/>
      <c r="L160" s="303"/>
      <c r="M160" s="310"/>
      <c r="N160" s="305"/>
      <c r="R160" s="305"/>
    </row>
    <row r="161" spans="1:18" ht="25.5" customHeight="1">
      <c r="A161" s="303"/>
      <c r="B161" s="303"/>
      <c r="C161" s="303"/>
      <c r="D161" s="303"/>
      <c r="E161" s="303"/>
      <c r="F161" s="312"/>
      <c r="G161" s="303"/>
      <c r="H161" s="303"/>
      <c r="I161" s="303"/>
      <c r="J161" s="303"/>
      <c r="K161" s="309"/>
      <c r="L161" s="303"/>
      <c r="M161" s="310"/>
      <c r="N161" s="305"/>
      <c r="R161" s="305"/>
    </row>
    <row r="162" spans="1:18" ht="15.75" customHeight="1">
      <c r="A162" s="323" t="s">
        <v>1386</v>
      </c>
      <c r="B162" s="323"/>
      <c r="C162" s="323"/>
      <c r="D162" s="323"/>
      <c r="E162" s="323"/>
      <c r="F162" s="324"/>
      <c r="G162" s="325"/>
      <c r="H162" s="325"/>
      <c r="I162" s="325"/>
      <c r="J162" s="325"/>
      <c r="K162" s="326"/>
      <c r="L162" s="327"/>
      <c r="M162" s="328"/>
      <c r="N162" s="305"/>
      <c r="R162" s="305"/>
    </row>
    <row r="163" spans="1:18" ht="15">
      <c r="A163" s="319"/>
      <c r="B163" s="319"/>
      <c r="C163" s="319"/>
      <c r="D163" s="319"/>
      <c r="E163" s="319"/>
      <c r="F163" s="388"/>
      <c r="G163" s="319"/>
      <c r="H163" s="319"/>
      <c r="I163" s="319"/>
      <c r="J163" s="319"/>
      <c r="K163" s="389"/>
      <c r="L163" s="390"/>
      <c r="M163" s="390"/>
      <c r="N163" s="305"/>
      <c r="R163" s="305"/>
    </row>
    <row r="164" spans="1:18" ht="15">
      <c r="A164" s="329" t="s">
        <v>1385</v>
      </c>
      <c r="B164" s="329"/>
      <c r="C164" s="303"/>
      <c r="D164" s="303"/>
      <c r="E164" s="303"/>
      <c r="F164" s="117"/>
      <c r="G164" s="798" t="s">
        <v>45</v>
      </c>
      <c r="H164" s="798"/>
      <c r="I164" s="798" t="s">
        <v>1279</v>
      </c>
      <c r="J164" s="798"/>
      <c r="K164" s="795" t="s">
        <v>1280</v>
      </c>
      <c r="L164" s="798"/>
      <c r="M164" s="798" t="s">
        <v>1279</v>
      </c>
      <c r="N164" s="305"/>
      <c r="R164" s="305"/>
    </row>
    <row r="165" spans="1:18" ht="15">
      <c r="A165" s="332" t="s">
        <v>1384</v>
      </c>
      <c r="B165" s="332"/>
      <c r="C165" s="332"/>
      <c r="D165" s="332"/>
      <c r="E165" s="332"/>
      <c r="F165" s="333"/>
      <c r="G165" s="809">
        <v>119536</v>
      </c>
      <c r="H165" s="392"/>
      <c r="I165" s="810">
        <v>39.94012456229451</v>
      </c>
      <c r="J165" s="391"/>
      <c r="K165" s="375">
        <v>6100458699.16</v>
      </c>
      <c r="L165" s="392"/>
      <c r="M165" s="811">
        <v>11.777071452277562</v>
      </c>
      <c r="N165" s="305"/>
      <c r="R165" s="305"/>
    </row>
    <row r="166" spans="1:18" ht="15">
      <c r="A166" s="332" t="s">
        <v>1383</v>
      </c>
      <c r="B166" s="332"/>
      <c r="C166" s="332"/>
      <c r="D166" s="332"/>
      <c r="E166" s="332"/>
      <c r="F166" s="333"/>
      <c r="G166" s="809">
        <v>49477</v>
      </c>
      <c r="H166" s="392"/>
      <c r="I166" s="811">
        <v>16.531568255325972</v>
      </c>
      <c r="J166" s="391"/>
      <c r="K166" s="375">
        <v>6146785651</v>
      </c>
      <c r="L166" s="392"/>
      <c r="M166" s="811">
        <v>11.86650666508558</v>
      </c>
      <c r="N166" s="305"/>
      <c r="R166" s="305"/>
    </row>
    <row r="167" spans="1:18" ht="15">
      <c r="A167" s="332" t="s">
        <v>1382</v>
      </c>
      <c r="B167" s="332"/>
      <c r="C167" s="332"/>
      <c r="D167" s="332"/>
      <c r="E167" s="332"/>
      <c r="F167" s="333"/>
      <c r="G167" s="809">
        <v>38880</v>
      </c>
      <c r="H167" s="392"/>
      <c r="I167" s="811">
        <v>12.990831573601348</v>
      </c>
      <c r="J167" s="391"/>
      <c r="K167" s="375">
        <v>6755465677.19</v>
      </c>
      <c r="L167" s="392"/>
      <c r="M167" s="810">
        <v>13.041577018565864</v>
      </c>
      <c r="N167" s="305"/>
      <c r="R167" s="305"/>
    </row>
    <row r="168" spans="1:18" ht="15">
      <c r="A168" s="332" t="s">
        <v>1381</v>
      </c>
      <c r="B168" s="332"/>
      <c r="C168" s="332"/>
      <c r="D168" s="332"/>
      <c r="E168" s="332"/>
      <c r="F168" s="333"/>
      <c r="G168" s="809">
        <v>27558</v>
      </c>
      <c r="H168" s="392"/>
      <c r="I168" s="811">
        <v>9.207853305177622</v>
      </c>
      <c r="J168" s="391"/>
      <c r="K168" s="375">
        <v>6163062996.5</v>
      </c>
      <c r="L168" s="392"/>
      <c r="M168" s="811">
        <v>11.897930443273491</v>
      </c>
      <c r="N168" s="305"/>
      <c r="R168" s="305"/>
    </row>
    <row r="169" spans="1:18" ht="15">
      <c r="A169" s="332" t="s">
        <v>1380</v>
      </c>
      <c r="B169" s="332"/>
      <c r="C169" s="332"/>
      <c r="D169" s="332"/>
      <c r="E169" s="332"/>
      <c r="F169" s="333"/>
      <c r="G169" s="809">
        <v>19294</v>
      </c>
      <c r="H169" s="392"/>
      <c r="I169" s="811">
        <v>6.446633343134373</v>
      </c>
      <c r="J169" s="391"/>
      <c r="K169" s="375">
        <v>5276903701.79</v>
      </c>
      <c r="L169" s="392"/>
      <c r="M169" s="811">
        <v>10.18718017897999</v>
      </c>
      <c r="N169" s="305"/>
      <c r="R169" s="305"/>
    </row>
    <row r="170" spans="1:18" ht="15">
      <c r="A170" s="332" t="s">
        <v>1379</v>
      </c>
      <c r="B170" s="332"/>
      <c r="C170" s="332"/>
      <c r="D170" s="332"/>
      <c r="E170" s="332"/>
      <c r="F170" s="333"/>
      <c r="G170" s="809">
        <v>12691</v>
      </c>
      <c r="H170" s="392"/>
      <c r="I170" s="811">
        <v>4.240397209376921</v>
      </c>
      <c r="J170" s="391"/>
      <c r="K170" s="375">
        <v>4104478181.72</v>
      </c>
      <c r="L170" s="392"/>
      <c r="M170" s="811">
        <v>7.923786587898171</v>
      </c>
      <c r="N170" s="305"/>
      <c r="R170" s="305"/>
    </row>
    <row r="171" spans="1:18" ht="15">
      <c r="A171" s="332" t="s">
        <v>1378</v>
      </c>
      <c r="B171" s="332"/>
      <c r="C171" s="332"/>
      <c r="D171" s="332"/>
      <c r="E171" s="332"/>
      <c r="F171" s="333"/>
      <c r="G171" s="809">
        <v>8491</v>
      </c>
      <c r="H171" s="392"/>
      <c r="I171" s="811">
        <v>2.8370666381545533</v>
      </c>
      <c r="J171" s="391"/>
      <c r="K171" s="375">
        <v>3171129072.87</v>
      </c>
      <c r="L171" s="392"/>
      <c r="M171" s="811">
        <v>6.121935335899761</v>
      </c>
      <c r="N171" s="305"/>
      <c r="R171" s="305"/>
    </row>
    <row r="172" spans="1:18" ht="15">
      <c r="A172" s="332" t="s">
        <v>1377</v>
      </c>
      <c r="B172" s="332"/>
      <c r="C172" s="332"/>
      <c r="D172" s="332"/>
      <c r="E172" s="332"/>
      <c r="F172" s="333"/>
      <c r="G172" s="809">
        <v>5957</v>
      </c>
      <c r="H172" s="392"/>
      <c r="I172" s="811">
        <v>1.9903905268503916</v>
      </c>
      <c r="J172" s="391"/>
      <c r="K172" s="375">
        <v>2523573628.61</v>
      </c>
      <c r="L172" s="392"/>
      <c r="M172" s="811">
        <v>4.871815121593341</v>
      </c>
      <c r="N172" s="305"/>
      <c r="R172" s="305"/>
    </row>
    <row r="173" spans="1:18" ht="15">
      <c r="A173" s="332" t="s">
        <v>1376</v>
      </c>
      <c r="B173" s="332"/>
      <c r="C173" s="332"/>
      <c r="D173" s="332"/>
      <c r="E173" s="332"/>
      <c r="F173" s="333"/>
      <c r="G173" s="809">
        <v>4282</v>
      </c>
      <c r="H173" s="392"/>
      <c r="I173" s="811">
        <v>1.4307289299938521</v>
      </c>
      <c r="J173" s="391"/>
      <c r="K173" s="375">
        <v>2027203779.02</v>
      </c>
      <c r="L173" s="392"/>
      <c r="M173" s="811">
        <v>3.9135620665923083</v>
      </c>
      <c r="N173" s="305"/>
      <c r="R173" s="305"/>
    </row>
    <row r="174" spans="1:18" ht="15">
      <c r="A174" s="332" t="s">
        <v>1375</v>
      </c>
      <c r="B174" s="332"/>
      <c r="C174" s="332"/>
      <c r="D174" s="332"/>
      <c r="E174" s="332"/>
      <c r="F174" s="333"/>
      <c r="G174" s="809">
        <v>3104</v>
      </c>
      <c r="H174" s="392"/>
      <c r="I174" s="811">
        <v>1.037128117398626</v>
      </c>
      <c r="J174" s="391"/>
      <c r="K174" s="375">
        <v>1625165481.58</v>
      </c>
      <c r="L174" s="392"/>
      <c r="M174" s="811">
        <v>3.137418174960871</v>
      </c>
      <c r="N174" s="305"/>
      <c r="R174" s="305"/>
    </row>
    <row r="175" spans="1:18" ht="15">
      <c r="A175" s="332" t="s">
        <v>1374</v>
      </c>
      <c r="B175" s="332"/>
      <c r="C175" s="332"/>
      <c r="D175" s="332"/>
      <c r="E175" s="332"/>
      <c r="F175" s="333"/>
      <c r="G175" s="809">
        <v>2305</v>
      </c>
      <c r="H175" s="392"/>
      <c r="I175" s="811">
        <v>0.7701611825398946</v>
      </c>
      <c r="J175" s="391"/>
      <c r="K175" s="375">
        <v>1321560103.29</v>
      </c>
      <c r="L175" s="392"/>
      <c r="M175" s="811">
        <v>2.5513012270812916</v>
      </c>
      <c r="N175" s="305"/>
      <c r="R175" s="305"/>
    </row>
    <row r="176" spans="1:18" ht="15">
      <c r="A176" s="332" t="s">
        <v>1373</v>
      </c>
      <c r="B176" s="332"/>
      <c r="C176" s="332"/>
      <c r="D176" s="332"/>
      <c r="E176" s="332"/>
      <c r="F176" s="333"/>
      <c r="G176" s="809">
        <v>1647</v>
      </c>
      <c r="H176" s="392"/>
      <c r="I176" s="811">
        <v>0.5503060597150571</v>
      </c>
      <c r="J176" s="391"/>
      <c r="K176" s="375">
        <v>1027166819.21</v>
      </c>
      <c r="L176" s="392"/>
      <c r="M176" s="811">
        <v>1.9829684323427244</v>
      </c>
      <c r="N176" s="305"/>
      <c r="R176" s="305"/>
    </row>
    <row r="177" spans="1:18" ht="15">
      <c r="A177" s="332" t="s">
        <v>1372</v>
      </c>
      <c r="B177" s="332"/>
      <c r="C177" s="332"/>
      <c r="D177" s="332"/>
      <c r="E177" s="332"/>
      <c r="F177" s="333"/>
      <c r="G177" s="809">
        <v>1188</v>
      </c>
      <c r="H177" s="392"/>
      <c r="I177" s="811">
        <v>0.3969420758600412</v>
      </c>
      <c r="J177" s="391"/>
      <c r="K177" s="375">
        <v>799314887.36</v>
      </c>
      <c r="L177" s="392"/>
      <c r="M177" s="811">
        <v>1.5430952007927063</v>
      </c>
      <c r="N177" s="305"/>
      <c r="R177" s="305"/>
    </row>
    <row r="178" spans="1:18" ht="15">
      <c r="A178" s="332" t="s">
        <v>1371</v>
      </c>
      <c r="B178" s="332"/>
      <c r="C178" s="332"/>
      <c r="D178" s="332"/>
      <c r="E178" s="332"/>
      <c r="F178" s="333"/>
      <c r="G178" s="809">
        <v>976</v>
      </c>
      <c r="H178" s="392"/>
      <c r="I178" s="811">
        <v>0.3261072946459598</v>
      </c>
      <c r="J178" s="391"/>
      <c r="K178" s="375">
        <v>707156923.1</v>
      </c>
      <c r="L178" s="392"/>
      <c r="M178" s="811">
        <v>1.3651821972777562</v>
      </c>
      <c r="N178" s="305"/>
      <c r="R178" s="305"/>
    </row>
    <row r="179" spans="1:18" ht="15">
      <c r="A179" s="332" t="s">
        <v>1370</v>
      </c>
      <c r="B179" s="332"/>
      <c r="C179" s="332"/>
      <c r="D179" s="332"/>
      <c r="E179" s="332"/>
      <c r="F179" s="333"/>
      <c r="G179" s="809">
        <v>665</v>
      </c>
      <c r="H179" s="392"/>
      <c r="I179" s="811">
        <v>0.2221940071102082</v>
      </c>
      <c r="J179" s="391"/>
      <c r="K179" s="375">
        <v>515030992.21</v>
      </c>
      <c r="L179" s="392"/>
      <c r="M179" s="811">
        <v>0.9942788066460926</v>
      </c>
      <c r="N179" s="305"/>
      <c r="R179" s="305"/>
    </row>
    <row r="180" spans="1:18" ht="15">
      <c r="A180" s="332" t="s">
        <v>1369</v>
      </c>
      <c r="B180" s="332"/>
      <c r="C180" s="332"/>
      <c r="D180" s="332"/>
      <c r="E180" s="332"/>
      <c r="F180" s="333"/>
      <c r="G180" s="809">
        <v>582</v>
      </c>
      <c r="H180" s="392"/>
      <c r="I180" s="811">
        <v>0.1944615220122424</v>
      </c>
      <c r="J180" s="391"/>
      <c r="K180" s="375">
        <v>480139202.28</v>
      </c>
      <c r="L180" s="392"/>
      <c r="M180" s="811">
        <v>0.9269194287094711</v>
      </c>
      <c r="N180" s="305"/>
      <c r="R180" s="305"/>
    </row>
    <row r="181" spans="1:18" ht="15">
      <c r="A181" s="332" t="s">
        <v>1368</v>
      </c>
      <c r="B181" s="332"/>
      <c r="C181" s="332"/>
      <c r="D181" s="332"/>
      <c r="E181" s="332"/>
      <c r="F181" s="333"/>
      <c r="G181" s="809">
        <v>427</v>
      </c>
      <c r="H181" s="392"/>
      <c r="I181" s="811">
        <v>0.1426719414076074</v>
      </c>
      <c r="J181" s="391"/>
      <c r="K181" s="375">
        <v>373442517.89</v>
      </c>
      <c r="L181" s="392"/>
      <c r="M181" s="811">
        <v>0.7209391020243381</v>
      </c>
      <c r="N181" s="305"/>
      <c r="R181" s="305"/>
    </row>
    <row r="182" spans="1:18" ht="15">
      <c r="A182" s="332" t="s">
        <v>1367</v>
      </c>
      <c r="B182" s="332"/>
      <c r="C182" s="332"/>
      <c r="D182" s="332"/>
      <c r="E182" s="332"/>
      <c r="F182" s="333"/>
      <c r="G182" s="809">
        <v>430</v>
      </c>
      <c r="H182" s="392"/>
      <c r="I182" s="811">
        <v>0.14367432038705194</v>
      </c>
      <c r="J182" s="391"/>
      <c r="K182" s="375">
        <v>397772357.83</v>
      </c>
      <c r="L182" s="392"/>
      <c r="M182" s="811">
        <v>0.7679084001584785</v>
      </c>
      <c r="N182" s="305"/>
      <c r="R182" s="305"/>
    </row>
    <row r="183" spans="1:18" ht="15">
      <c r="A183" s="332" t="s">
        <v>1366</v>
      </c>
      <c r="B183" s="332"/>
      <c r="C183" s="332"/>
      <c r="D183" s="332"/>
      <c r="E183" s="332"/>
      <c r="F183" s="333"/>
      <c r="G183" s="809">
        <v>308</v>
      </c>
      <c r="H183" s="392"/>
      <c r="I183" s="811">
        <v>0.10291090855630697</v>
      </c>
      <c r="J183" s="391"/>
      <c r="K183" s="375">
        <v>299180720.85</v>
      </c>
      <c r="L183" s="392"/>
      <c r="M183" s="811">
        <v>0.5775750480991735</v>
      </c>
      <c r="N183" s="305"/>
      <c r="R183" s="305"/>
    </row>
    <row r="184" spans="1:18" ht="15">
      <c r="A184" s="332" t="s">
        <v>1365</v>
      </c>
      <c r="B184" s="332"/>
      <c r="C184" s="332"/>
      <c r="D184" s="332"/>
      <c r="E184" s="332"/>
      <c r="F184" s="333"/>
      <c r="G184" s="809">
        <v>1490</v>
      </c>
      <c r="H184" s="392"/>
      <c r="I184" s="811">
        <v>0.4978482264574591</v>
      </c>
      <c r="J184" s="391"/>
      <c r="K184" s="375">
        <v>1984462519</v>
      </c>
      <c r="L184" s="392"/>
      <c r="M184" s="811">
        <v>3.831049111741024</v>
      </c>
      <c r="N184" s="305"/>
      <c r="R184" s="305"/>
    </row>
    <row r="185" spans="1:18" ht="13.5" thickBot="1">
      <c r="A185" s="351" t="s">
        <v>1</v>
      </c>
      <c r="B185" s="351"/>
      <c r="C185" s="351"/>
      <c r="D185" s="351"/>
      <c r="E185" s="351"/>
      <c r="F185" s="352"/>
      <c r="G185" s="812">
        <v>299288</v>
      </c>
      <c r="H185" s="348"/>
      <c r="I185" s="813">
        <v>100</v>
      </c>
      <c r="J185" s="393"/>
      <c r="K185" s="354">
        <v>51799453912.46</v>
      </c>
      <c r="L185" s="348"/>
      <c r="M185" s="813">
        <v>100.00000000000001</v>
      </c>
      <c r="N185" s="305"/>
      <c r="R185" s="305"/>
    </row>
    <row r="186" spans="1:18" ht="9" customHeight="1" thickTop="1">
      <c r="A186" s="319"/>
      <c r="B186" s="319"/>
      <c r="C186" s="319"/>
      <c r="D186" s="319"/>
      <c r="E186" s="319"/>
      <c r="F186" s="388"/>
      <c r="G186" s="319"/>
      <c r="H186" s="319"/>
      <c r="I186" s="319"/>
      <c r="J186" s="319"/>
      <c r="K186" s="389"/>
      <c r="L186" s="319"/>
      <c r="M186" s="390"/>
      <c r="N186" s="305"/>
      <c r="R186" s="305"/>
    </row>
    <row r="187" spans="1:18" ht="15">
      <c r="A187" s="313" t="s">
        <v>1364</v>
      </c>
      <c r="B187" s="313"/>
      <c r="C187" s="313"/>
      <c r="D187" s="313"/>
      <c r="E187" s="313"/>
      <c r="F187" s="314"/>
      <c r="G187" s="315"/>
      <c r="H187" s="315"/>
      <c r="I187" s="315"/>
      <c r="J187" s="315"/>
      <c r="K187" s="316"/>
      <c r="L187" s="317"/>
      <c r="M187" s="318"/>
      <c r="N187" s="305"/>
      <c r="R187" s="305"/>
    </row>
    <row r="188" spans="1:18" ht="15">
      <c r="A188" s="303"/>
      <c r="B188" s="303"/>
      <c r="C188" s="303"/>
      <c r="D188" s="303"/>
      <c r="E188" s="303"/>
      <c r="F188" s="312"/>
      <c r="G188" s="303"/>
      <c r="H188" s="303"/>
      <c r="I188" s="303"/>
      <c r="J188" s="303"/>
      <c r="K188" s="309"/>
      <c r="L188" s="310"/>
      <c r="M188" s="310"/>
      <c r="N188" s="305"/>
      <c r="R188" s="305"/>
    </row>
    <row r="189" spans="1:18" ht="15">
      <c r="A189" s="339" t="s">
        <v>1363</v>
      </c>
      <c r="B189" s="339"/>
      <c r="C189" s="339"/>
      <c r="D189" s="339"/>
      <c r="E189" s="339"/>
      <c r="F189" s="339"/>
      <c r="G189" s="512" t="s">
        <v>45</v>
      </c>
      <c r="H189" s="512"/>
      <c r="I189" s="512" t="s">
        <v>1279</v>
      </c>
      <c r="J189" s="512"/>
      <c r="K189" s="795" t="s">
        <v>1280</v>
      </c>
      <c r="L189" s="512"/>
      <c r="M189" s="512" t="s">
        <v>1279</v>
      </c>
      <c r="N189" s="305"/>
      <c r="R189" s="305"/>
    </row>
    <row r="190" spans="1:18" ht="15">
      <c r="A190" s="394" t="s">
        <v>1362</v>
      </c>
      <c r="B190" s="394"/>
      <c r="C190" s="394"/>
      <c r="D190" s="394"/>
      <c r="E190" s="394"/>
      <c r="F190" s="395"/>
      <c r="G190" s="797">
        <v>29530</v>
      </c>
      <c r="H190" s="396"/>
      <c r="I190" s="796">
        <v>9.866750420999171</v>
      </c>
      <c r="J190" s="391"/>
      <c r="K190" s="343">
        <v>4737275294.03</v>
      </c>
      <c r="L190" s="396"/>
      <c r="M190" s="796">
        <v>9.145415513522396</v>
      </c>
      <c r="N190" s="305"/>
      <c r="R190" s="305"/>
    </row>
    <row r="191" spans="1:18" ht="15">
      <c r="A191" s="394" t="s">
        <v>1361</v>
      </c>
      <c r="B191" s="394"/>
      <c r="C191" s="394"/>
      <c r="D191" s="394"/>
      <c r="E191" s="394"/>
      <c r="F191" s="395"/>
      <c r="G191" s="797">
        <v>237359</v>
      </c>
      <c r="H191" s="396"/>
      <c r="I191" s="796">
        <v>79.3078907273262</v>
      </c>
      <c r="J191" s="391"/>
      <c r="K191" s="343">
        <v>41122044827.98</v>
      </c>
      <c r="L191" s="396"/>
      <c r="M191" s="796">
        <v>79.38702384290653</v>
      </c>
      <c r="N191" s="305"/>
      <c r="R191" s="305"/>
    </row>
    <row r="192" spans="1:18" ht="15">
      <c r="A192" s="394" t="s">
        <v>1360</v>
      </c>
      <c r="B192" s="394"/>
      <c r="C192" s="394"/>
      <c r="D192" s="394"/>
      <c r="E192" s="394"/>
      <c r="F192" s="395"/>
      <c r="G192" s="797">
        <v>3116</v>
      </c>
      <c r="H192" s="396"/>
      <c r="I192" s="796">
        <v>1.0411376333164044</v>
      </c>
      <c r="J192" s="391"/>
      <c r="K192" s="343">
        <v>418459275.61</v>
      </c>
      <c r="L192" s="396"/>
      <c r="M192" s="796">
        <v>0.8078449558892793</v>
      </c>
      <c r="N192" s="305"/>
      <c r="R192" s="305"/>
    </row>
    <row r="193" spans="1:18" ht="15">
      <c r="A193" s="394" t="s">
        <v>1359</v>
      </c>
      <c r="B193" s="394"/>
      <c r="C193" s="394"/>
      <c r="D193" s="394"/>
      <c r="E193" s="394"/>
      <c r="F193" s="395"/>
      <c r="G193" s="797">
        <v>797</v>
      </c>
      <c r="H193" s="396"/>
      <c r="I193" s="796">
        <v>0.26629868220576836</v>
      </c>
      <c r="J193" s="391"/>
      <c r="K193" s="343">
        <v>130827096.95</v>
      </c>
      <c r="L193" s="396"/>
      <c r="M193" s="796">
        <v>0.25256462581844025</v>
      </c>
      <c r="N193" s="305"/>
      <c r="R193" s="305"/>
    </row>
    <row r="194" spans="1:18" ht="15">
      <c r="A194" s="394" t="s">
        <v>2</v>
      </c>
      <c r="B194" s="394"/>
      <c r="C194" s="394"/>
      <c r="D194" s="394"/>
      <c r="E194" s="394"/>
      <c r="F194" s="395"/>
      <c r="G194" s="797">
        <v>670</v>
      </c>
      <c r="H194" s="396"/>
      <c r="I194" s="796">
        <v>0.2238646387426158</v>
      </c>
      <c r="J194" s="391"/>
      <c r="K194" s="343">
        <v>98276898.77</v>
      </c>
      <c r="L194" s="396"/>
      <c r="M194" s="796">
        <v>0.18972574293174194</v>
      </c>
      <c r="N194" s="305"/>
      <c r="R194" s="305"/>
    </row>
    <row r="195" spans="1:18" ht="15">
      <c r="A195" s="394" t="s">
        <v>1358</v>
      </c>
      <c r="B195" s="394"/>
      <c r="C195" s="394"/>
      <c r="D195" s="394"/>
      <c r="E195" s="394"/>
      <c r="F195" s="395"/>
      <c r="G195" s="797">
        <v>14914</v>
      </c>
      <c r="H195" s="396"/>
      <c r="I195" s="796">
        <v>4.983160033145332</v>
      </c>
      <c r="J195" s="391"/>
      <c r="K195" s="343">
        <v>2810993282.89</v>
      </c>
      <c r="L195" s="396"/>
      <c r="M195" s="796">
        <v>5.426685168613013</v>
      </c>
      <c r="N195" s="305"/>
      <c r="R195" s="305"/>
    </row>
    <row r="196" spans="1:18" ht="15">
      <c r="A196" s="394" t="s">
        <v>1357</v>
      </c>
      <c r="B196" s="394"/>
      <c r="C196" s="394"/>
      <c r="D196" s="394"/>
      <c r="E196" s="394"/>
      <c r="F196" s="395"/>
      <c r="G196" s="797">
        <v>12151</v>
      </c>
      <c r="H196" s="396"/>
      <c r="I196" s="796">
        <v>4.059968993076903</v>
      </c>
      <c r="J196" s="391"/>
      <c r="K196" s="343">
        <v>2374864632.28</v>
      </c>
      <c r="L196" s="396"/>
      <c r="M196" s="796">
        <v>4.5847290905681595</v>
      </c>
      <c r="N196" s="305"/>
      <c r="R196" s="305"/>
    </row>
    <row r="197" spans="1:18" ht="15">
      <c r="A197" s="394" t="s">
        <v>1356</v>
      </c>
      <c r="B197" s="394"/>
      <c r="C197" s="394"/>
      <c r="D197" s="394"/>
      <c r="E197" s="394"/>
      <c r="F197" s="395"/>
      <c r="G197" s="797">
        <v>751</v>
      </c>
      <c r="H197" s="396"/>
      <c r="I197" s="796">
        <v>0.25092887118761864</v>
      </c>
      <c r="J197" s="391"/>
      <c r="K197" s="343">
        <v>106712603.95</v>
      </c>
      <c r="L197" s="396"/>
      <c r="M197" s="796">
        <v>0.2060110597504408</v>
      </c>
      <c r="N197" s="305"/>
      <c r="R197" s="305"/>
    </row>
    <row r="198" spans="1:18" ht="13.5" thickBot="1">
      <c r="A198" s="377" t="s">
        <v>1</v>
      </c>
      <c r="B198" s="377"/>
      <c r="C198" s="377"/>
      <c r="D198" s="377"/>
      <c r="E198" s="377"/>
      <c r="F198" s="378"/>
      <c r="G198" s="807">
        <v>299288</v>
      </c>
      <c r="H198" s="357"/>
      <c r="I198" s="808">
        <v>100.00000000000001</v>
      </c>
      <c r="J198" s="393"/>
      <c r="K198" s="354">
        <v>51799453912.46</v>
      </c>
      <c r="L198" s="357"/>
      <c r="M198" s="808">
        <v>100</v>
      </c>
      <c r="N198" s="305"/>
      <c r="R198" s="305"/>
    </row>
    <row r="199" spans="1:18" ht="11.45" customHeight="1" thickTop="1">
      <c r="A199" s="377"/>
      <c r="B199" s="377"/>
      <c r="C199" s="377"/>
      <c r="D199" s="377"/>
      <c r="E199" s="377"/>
      <c r="F199" s="378"/>
      <c r="G199" s="379"/>
      <c r="H199" s="379"/>
      <c r="I199" s="397"/>
      <c r="J199" s="398"/>
      <c r="K199" s="348"/>
      <c r="L199" s="348"/>
      <c r="M199" s="446"/>
      <c r="N199" s="305"/>
      <c r="R199" s="305"/>
    </row>
    <row r="200" spans="1:18" ht="15">
      <c r="A200" s="313" t="s">
        <v>1355</v>
      </c>
      <c r="B200" s="313"/>
      <c r="C200" s="313"/>
      <c r="D200" s="313"/>
      <c r="E200" s="313"/>
      <c r="F200" s="314"/>
      <c r="G200" s="315"/>
      <c r="H200" s="315"/>
      <c r="I200" s="315"/>
      <c r="J200" s="315"/>
      <c r="K200" s="316"/>
      <c r="L200" s="317"/>
      <c r="M200" s="318"/>
      <c r="N200" s="305"/>
      <c r="R200" s="305"/>
    </row>
    <row r="201" spans="1:18" ht="15">
      <c r="A201" s="303"/>
      <c r="B201" s="303"/>
      <c r="C201" s="303"/>
      <c r="D201" s="303"/>
      <c r="E201" s="303"/>
      <c r="F201" s="312"/>
      <c r="G201" s="303"/>
      <c r="H201" s="303"/>
      <c r="I201" s="303"/>
      <c r="J201" s="303"/>
      <c r="K201" s="309"/>
      <c r="L201" s="303"/>
      <c r="M201" s="310"/>
      <c r="N201" s="305"/>
      <c r="R201" s="305"/>
    </row>
    <row r="202" spans="1:18" ht="15">
      <c r="A202" s="339" t="s">
        <v>1282</v>
      </c>
      <c r="B202" s="339"/>
      <c r="C202" s="339"/>
      <c r="D202" s="339"/>
      <c r="E202" s="339"/>
      <c r="F202" s="339"/>
      <c r="G202" s="512" t="s">
        <v>1353</v>
      </c>
      <c r="H202" s="512"/>
      <c r="I202" s="512" t="s">
        <v>1279</v>
      </c>
      <c r="J202" s="512"/>
      <c r="K202" s="798" t="s">
        <v>1280</v>
      </c>
      <c r="L202" s="512"/>
      <c r="M202" s="512" t="s">
        <v>1279</v>
      </c>
      <c r="N202" s="436"/>
      <c r="O202" s="437"/>
      <c r="R202" s="305"/>
    </row>
    <row r="203" spans="1:19" ht="15">
      <c r="A203" s="399" t="s">
        <v>1302</v>
      </c>
      <c r="B203" s="399"/>
      <c r="C203" s="399"/>
      <c r="D203" s="399"/>
      <c r="E203" s="399"/>
      <c r="F203" s="400"/>
      <c r="G203" s="797">
        <v>12537</v>
      </c>
      <c r="H203" s="396"/>
      <c r="I203" s="796">
        <v>5.210290083949796</v>
      </c>
      <c r="J203" s="391"/>
      <c r="K203" s="343">
        <v>867869915.34</v>
      </c>
      <c r="L203" s="396"/>
      <c r="M203" s="796">
        <v>1.6754422098863864</v>
      </c>
      <c r="N203" s="752"/>
      <c r="O203" s="854"/>
      <c r="R203" s="514"/>
      <c r="S203" s="514"/>
    </row>
    <row r="204" spans="1:18" ht="15">
      <c r="A204" s="394" t="s">
        <v>1300</v>
      </c>
      <c r="B204" s="394"/>
      <c r="C204" s="394"/>
      <c r="D204" s="394"/>
      <c r="E204" s="394"/>
      <c r="F204" s="395"/>
      <c r="G204" s="797">
        <v>5732</v>
      </c>
      <c r="H204" s="396"/>
      <c r="I204" s="796">
        <v>2.382179369960934</v>
      </c>
      <c r="J204" s="391"/>
      <c r="K204" s="343">
        <v>744537431.68</v>
      </c>
      <c r="L204" s="396"/>
      <c r="M204" s="796">
        <v>1.4373461020231075</v>
      </c>
      <c r="N204" s="441"/>
      <c r="O204" s="854"/>
      <c r="R204" s="305"/>
    </row>
    <row r="205" spans="1:18" ht="15">
      <c r="A205" s="394" t="s">
        <v>1299</v>
      </c>
      <c r="B205" s="394"/>
      <c r="C205" s="394"/>
      <c r="D205" s="394"/>
      <c r="E205" s="394"/>
      <c r="F205" s="395"/>
      <c r="G205" s="797">
        <v>8529</v>
      </c>
      <c r="H205" s="396"/>
      <c r="I205" s="796">
        <v>3.544593134402793</v>
      </c>
      <c r="J205" s="391"/>
      <c r="K205" s="343">
        <v>1332649978.78</v>
      </c>
      <c r="L205" s="396"/>
      <c r="M205" s="796">
        <v>2.5727104788250292</v>
      </c>
      <c r="N205" s="441"/>
      <c r="O205" s="854"/>
      <c r="R205" s="305"/>
    </row>
    <row r="206" spans="1:18" ht="15">
      <c r="A206" s="394" t="s">
        <v>1298</v>
      </c>
      <c r="B206" s="394"/>
      <c r="C206" s="394"/>
      <c r="D206" s="394"/>
      <c r="E206" s="394"/>
      <c r="F206" s="395"/>
      <c r="G206" s="797">
        <v>13302</v>
      </c>
      <c r="H206" s="396"/>
      <c r="I206" s="796">
        <v>5.528218768182196</v>
      </c>
      <c r="J206" s="391"/>
      <c r="K206" s="343">
        <v>2303311674.22</v>
      </c>
      <c r="L206" s="396"/>
      <c r="M206" s="796">
        <v>4.4465945106536235</v>
      </c>
      <c r="N206" s="441"/>
      <c r="O206" s="854"/>
      <c r="R206" s="305"/>
    </row>
    <row r="207" spans="1:18" ht="15">
      <c r="A207" s="394" t="s">
        <v>1296</v>
      </c>
      <c r="B207" s="394"/>
      <c r="C207" s="394"/>
      <c r="D207" s="394"/>
      <c r="E207" s="394"/>
      <c r="F207" s="395"/>
      <c r="G207" s="797">
        <v>19853</v>
      </c>
      <c r="H207" s="396"/>
      <c r="I207" s="796">
        <v>8.250768847144876</v>
      </c>
      <c r="J207" s="391"/>
      <c r="K207" s="343">
        <v>3802777437.61</v>
      </c>
      <c r="L207" s="396"/>
      <c r="M207" s="796">
        <v>7.341346578743117</v>
      </c>
      <c r="N207" s="441"/>
      <c r="O207" s="854"/>
      <c r="R207" s="305"/>
    </row>
    <row r="208" spans="1:18" ht="15">
      <c r="A208" s="394" t="s">
        <v>1295</v>
      </c>
      <c r="B208" s="394"/>
      <c r="C208" s="394"/>
      <c r="D208" s="394"/>
      <c r="E208" s="394"/>
      <c r="F208" s="395"/>
      <c r="G208" s="797">
        <v>23103</v>
      </c>
      <c r="H208" s="396"/>
      <c r="I208" s="796">
        <v>9.60144626381847</v>
      </c>
      <c r="J208" s="391"/>
      <c r="K208" s="343">
        <v>4827673833.05</v>
      </c>
      <c r="L208" s="396"/>
      <c r="M208" s="796">
        <v>9.31993190740711</v>
      </c>
      <c r="N208" s="441"/>
      <c r="O208" s="854"/>
      <c r="R208" s="305"/>
    </row>
    <row r="209" spans="1:18" ht="15">
      <c r="A209" s="394" t="s">
        <v>1294</v>
      </c>
      <c r="B209" s="394"/>
      <c r="C209" s="394"/>
      <c r="D209" s="394"/>
      <c r="E209" s="394"/>
      <c r="F209" s="395"/>
      <c r="G209" s="797">
        <v>28758</v>
      </c>
      <c r="H209" s="396"/>
      <c r="I209" s="796">
        <v>11.95162496883052</v>
      </c>
      <c r="J209" s="391"/>
      <c r="K209" s="343">
        <v>5811481704.46</v>
      </c>
      <c r="L209" s="396"/>
      <c r="M209" s="796">
        <v>11.219194924875623</v>
      </c>
      <c r="N209" s="441"/>
      <c r="O209" s="854"/>
      <c r="R209" s="305"/>
    </row>
    <row r="210" spans="1:18" ht="15">
      <c r="A210" s="394" t="s">
        <v>1292</v>
      </c>
      <c r="B210" s="394"/>
      <c r="C210" s="394"/>
      <c r="D210" s="394"/>
      <c r="E210" s="394"/>
      <c r="F210" s="395"/>
      <c r="G210" s="797">
        <v>26002</v>
      </c>
      <c r="H210" s="396"/>
      <c r="I210" s="796">
        <v>10.806250519491314</v>
      </c>
      <c r="J210" s="391"/>
      <c r="K210" s="343">
        <v>5546189447.91</v>
      </c>
      <c r="L210" s="396"/>
      <c r="M210" s="796">
        <v>10.70704231222774</v>
      </c>
      <c r="N210" s="441"/>
      <c r="O210" s="854"/>
      <c r="R210" s="305"/>
    </row>
    <row r="211" spans="1:18" ht="15">
      <c r="A211" s="394" t="s">
        <v>1291</v>
      </c>
      <c r="B211" s="394"/>
      <c r="C211" s="394"/>
      <c r="D211" s="394"/>
      <c r="E211" s="394"/>
      <c r="F211" s="395"/>
      <c r="G211" s="797">
        <v>22389</v>
      </c>
      <c r="H211" s="396"/>
      <c r="I211" s="796">
        <v>9.304712825201563</v>
      </c>
      <c r="J211" s="391"/>
      <c r="K211" s="343">
        <v>5326812554.81</v>
      </c>
      <c r="L211" s="396"/>
      <c r="M211" s="796">
        <v>10.283530331829759</v>
      </c>
      <c r="N211" s="441"/>
      <c r="O211" s="854"/>
      <c r="R211" s="305"/>
    </row>
    <row r="212" spans="1:18" ht="15">
      <c r="A212" s="394" t="s">
        <v>1289</v>
      </c>
      <c r="B212" s="394"/>
      <c r="C212" s="394"/>
      <c r="D212" s="394"/>
      <c r="E212" s="394"/>
      <c r="F212" s="395"/>
      <c r="G212" s="797">
        <v>19172</v>
      </c>
      <c r="H212" s="396"/>
      <c r="I212" s="796">
        <v>7.967749979220347</v>
      </c>
      <c r="J212" s="391"/>
      <c r="K212" s="343">
        <v>4942179549.44</v>
      </c>
      <c r="L212" s="396"/>
      <c r="M212" s="796">
        <v>9.540987744373098</v>
      </c>
      <c r="N212" s="441"/>
      <c r="O212" s="854"/>
      <c r="R212" s="305"/>
    </row>
    <row r="213" spans="1:18" ht="15">
      <c r="A213" s="394" t="s">
        <v>1287</v>
      </c>
      <c r="B213" s="394"/>
      <c r="C213" s="394"/>
      <c r="D213" s="394"/>
      <c r="E213" s="394"/>
      <c r="F213" s="395"/>
      <c r="G213" s="797">
        <v>19946</v>
      </c>
      <c r="H213" s="396"/>
      <c r="I213" s="796">
        <v>8.289419000914306</v>
      </c>
      <c r="J213" s="391"/>
      <c r="K213" s="343">
        <v>5209951485.79</v>
      </c>
      <c r="L213" s="396"/>
      <c r="M213" s="796">
        <v>10.057927434128379</v>
      </c>
      <c r="N213" s="441"/>
      <c r="O213" s="854"/>
      <c r="R213" s="305"/>
    </row>
    <row r="214" spans="1:18" ht="15">
      <c r="A214" s="394" t="s">
        <v>1286</v>
      </c>
      <c r="B214" s="394"/>
      <c r="C214" s="394"/>
      <c r="D214" s="394"/>
      <c r="E214" s="394"/>
      <c r="F214" s="395"/>
      <c r="G214" s="797">
        <v>20495</v>
      </c>
      <c r="H214" s="396"/>
      <c r="I214" s="796">
        <v>8.51757958606932</v>
      </c>
      <c r="J214" s="391"/>
      <c r="K214" s="343">
        <v>5562315499.47</v>
      </c>
      <c r="L214" s="396"/>
      <c r="M214" s="796">
        <v>10.738174014093271</v>
      </c>
      <c r="N214" s="441"/>
      <c r="O214" s="854"/>
      <c r="R214" s="305"/>
    </row>
    <row r="215" spans="1:18" ht="15">
      <c r="A215" s="394" t="s">
        <v>1285</v>
      </c>
      <c r="B215" s="394"/>
      <c r="C215" s="394"/>
      <c r="D215" s="394"/>
      <c r="E215" s="394"/>
      <c r="F215" s="395"/>
      <c r="G215" s="797">
        <v>16491</v>
      </c>
      <c r="H215" s="396"/>
      <c r="I215" s="796">
        <v>6.853545008727455</v>
      </c>
      <c r="J215" s="391"/>
      <c r="K215" s="343">
        <v>4306650827.12</v>
      </c>
      <c r="L215" s="396"/>
      <c r="M215" s="796">
        <v>8.314085384757435</v>
      </c>
      <c r="N215" s="441"/>
      <c r="O215" s="854"/>
      <c r="R215" s="305"/>
    </row>
    <row r="216" spans="1:18" ht="15">
      <c r="A216" s="394" t="s">
        <v>1278</v>
      </c>
      <c r="B216" s="394"/>
      <c r="C216" s="394"/>
      <c r="D216" s="394"/>
      <c r="E216" s="394"/>
      <c r="F216" s="395"/>
      <c r="G216" s="797">
        <v>4311</v>
      </c>
      <c r="H216" s="396"/>
      <c r="I216" s="796">
        <v>1.791621644086111</v>
      </c>
      <c r="J216" s="391"/>
      <c r="K216" s="343">
        <v>1215052572.78</v>
      </c>
      <c r="L216" s="396"/>
      <c r="M216" s="796">
        <v>2.3456860661763224</v>
      </c>
      <c r="N216" s="441"/>
      <c r="O216" s="854"/>
      <c r="R216" s="305"/>
    </row>
    <row r="217" spans="1:18" ht="13.5" thickBot="1">
      <c r="A217" s="377" t="s">
        <v>1</v>
      </c>
      <c r="B217" s="377"/>
      <c r="C217" s="377"/>
      <c r="D217" s="377"/>
      <c r="E217" s="377"/>
      <c r="F217" s="378"/>
      <c r="G217" s="807">
        <v>240620</v>
      </c>
      <c r="H217" s="357"/>
      <c r="I217" s="808">
        <v>100</v>
      </c>
      <c r="J217" s="393"/>
      <c r="K217" s="354">
        <v>51799453912.46</v>
      </c>
      <c r="L217" s="357"/>
      <c r="M217" s="808">
        <v>100.00000000000001</v>
      </c>
      <c r="N217" s="305"/>
      <c r="R217" s="305"/>
    </row>
    <row r="218" spans="1:18" ht="12.2" customHeight="1" thickTop="1">
      <c r="A218" s="377"/>
      <c r="B218" s="377"/>
      <c r="C218" s="377"/>
      <c r="D218" s="377"/>
      <c r="E218" s="377"/>
      <c r="F218" s="378"/>
      <c r="G218" s="379"/>
      <c r="H218" s="379"/>
      <c r="I218" s="397"/>
      <c r="J218" s="346"/>
      <c r="K218" s="348"/>
      <c r="L218" s="338"/>
      <c r="M218" s="397"/>
      <c r="N218" s="305"/>
      <c r="R218" s="305"/>
    </row>
    <row r="219" spans="1:18" ht="15">
      <c r="A219" s="313" t="s">
        <v>1354</v>
      </c>
      <c r="B219" s="313"/>
      <c r="C219" s="313"/>
      <c r="D219" s="313"/>
      <c r="E219" s="313"/>
      <c r="F219" s="314"/>
      <c r="G219" s="315"/>
      <c r="H219" s="315"/>
      <c r="I219" s="315"/>
      <c r="J219" s="315"/>
      <c r="K219" s="316"/>
      <c r="L219" s="317"/>
      <c r="M219" s="318"/>
      <c r="N219" s="305"/>
      <c r="R219" s="305"/>
    </row>
    <row r="220" spans="1:18" ht="15">
      <c r="A220" s="303"/>
      <c r="B220" s="303"/>
      <c r="C220" s="303"/>
      <c r="D220" s="303"/>
      <c r="E220" s="303"/>
      <c r="F220" s="312"/>
      <c r="G220" s="303"/>
      <c r="H220" s="303"/>
      <c r="I220" s="303"/>
      <c r="J220" s="303"/>
      <c r="K220" s="309"/>
      <c r="L220" s="303"/>
      <c r="M220" s="310"/>
      <c r="N220" s="305"/>
      <c r="R220" s="305"/>
    </row>
    <row r="221" spans="1:18" ht="15">
      <c r="A221" s="339" t="s">
        <v>1282</v>
      </c>
      <c r="B221" s="339"/>
      <c r="C221" s="339"/>
      <c r="D221" s="339"/>
      <c r="E221" s="339"/>
      <c r="F221" s="339"/>
      <c r="G221" s="512" t="s">
        <v>1353</v>
      </c>
      <c r="H221" s="512"/>
      <c r="I221" s="512" t="s">
        <v>1279</v>
      </c>
      <c r="J221" s="512"/>
      <c r="K221" s="798" t="s">
        <v>1280</v>
      </c>
      <c r="L221" s="512"/>
      <c r="M221" s="512" t="s">
        <v>1279</v>
      </c>
      <c r="N221" s="436"/>
      <c r="O221" s="437"/>
      <c r="R221" s="305"/>
    </row>
    <row r="222" spans="1:19" ht="15">
      <c r="A222" s="399" t="s">
        <v>1302</v>
      </c>
      <c r="B222" s="399"/>
      <c r="C222" s="399"/>
      <c r="D222" s="399"/>
      <c r="E222" s="399"/>
      <c r="F222" s="400"/>
      <c r="G222" s="799">
        <v>39850</v>
      </c>
      <c r="H222" s="350"/>
      <c r="I222" s="800">
        <v>16.56138309367467</v>
      </c>
      <c r="J222" s="370"/>
      <c r="K222" s="801">
        <v>3209576589.69</v>
      </c>
      <c r="L222" s="350"/>
      <c r="M222" s="800">
        <v>6.196159123828058</v>
      </c>
      <c r="N222" s="752"/>
      <c r="O222" s="854"/>
      <c r="R222" s="514"/>
      <c r="S222" s="514"/>
    </row>
    <row r="223" spans="1:18" ht="15">
      <c r="A223" s="394" t="s">
        <v>1300</v>
      </c>
      <c r="B223" s="394"/>
      <c r="C223" s="394"/>
      <c r="D223" s="394"/>
      <c r="E223" s="394"/>
      <c r="F223" s="395"/>
      <c r="G223" s="799">
        <v>14599</v>
      </c>
      <c r="H223" s="350"/>
      <c r="I223" s="800">
        <v>6.067242955697781</v>
      </c>
      <c r="J223" s="370"/>
      <c r="K223" s="801">
        <v>2193356747.5</v>
      </c>
      <c r="L223" s="350"/>
      <c r="M223" s="800">
        <v>4.234324074548599</v>
      </c>
      <c r="N223" s="443"/>
      <c r="O223" s="854"/>
      <c r="R223" s="298"/>
    </row>
    <row r="224" spans="1:18" ht="15">
      <c r="A224" s="394" t="s">
        <v>1299</v>
      </c>
      <c r="B224" s="394"/>
      <c r="C224" s="394"/>
      <c r="D224" s="394"/>
      <c r="E224" s="394"/>
      <c r="F224" s="395"/>
      <c r="G224" s="799">
        <v>16962</v>
      </c>
      <c r="H224" s="350"/>
      <c r="I224" s="800">
        <v>7.049289335882304</v>
      </c>
      <c r="J224" s="370"/>
      <c r="K224" s="801">
        <v>3073673228.11</v>
      </c>
      <c r="L224" s="350"/>
      <c r="M224" s="800">
        <v>5.9337946560294705</v>
      </c>
      <c r="N224" s="443"/>
      <c r="O224" s="854"/>
      <c r="R224" s="298"/>
    </row>
    <row r="225" spans="1:18" ht="15">
      <c r="A225" s="394" t="s">
        <v>1298</v>
      </c>
      <c r="B225" s="394"/>
      <c r="C225" s="394"/>
      <c r="D225" s="394"/>
      <c r="E225" s="394"/>
      <c r="F225" s="395"/>
      <c r="G225" s="799">
        <v>18974</v>
      </c>
      <c r="H225" s="350"/>
      <c r="I225" s="800">
        <v>7.885462555066079</v>
      </c>
      <c r="J225" s="370"/>
      <c r="K225" s="801">
        <v>3932656850.31</v>
      </c>
      <c r="L225" s="350"/>
      <c r="M225" s="800">
        <v>7.592081679000145</v>
      </c>
      <c r="N225" s="443"/>
      <c r="O225" s="854"/>
      <c r="R225" s="298"/>
    </row>
    <row r="226" spans="1:18" ht="15">
      <c r="A226" s="394" t="s">
        <v>1296</v>
      </c>
      <c r="B226" s="394"/>
      <c r="C226" s="394"/>
      <c r="D226" s="394"/>
      <c r="E226" s="394"/>
      <c r="F226" s="395"/>
      <c r="G226" s="799">
        <v>20908</v>
      </c>
      <c r="H226" s="350"/>
      <c r="I226" s="800">
        <v>8.689219516249688</v>
      </c>
      <c r="J226" s="370"/>
      <c r="K226" s="801">
        <v>4749300138.14</v>
      </c>
      <c r="L226" s="350"/>
      <c r="M226" s="800">
        <v>9.168629743020494</v>
      </c>
      <c r="N226" s="443"/>
      <c r="O226" s="854"/>
      <c r="R226" s="298"/>
    </row>
    <row r="227" spans="1:18" ht="15">
      <c r="A227" s="394" t="s">
        <v>1295</v>
      </c>
      <c r="B227" s="394"/>
      <c r="C227" s="394"/>
      <c r="D227" s="394"/>
      <c r="E227" s="394"/>
      <c r="F227" s="395"/>
      <c r="G227" s="799">
        <v>22031</v>
      </c>
      <c r="H227" s="350"/>
      <c r="I227" s="800">
        <v>9.155930512841826</v>
      </c>
      <c r="J227" s="370"/>
      <c r="K227" s="801">
        <v>5211501414.92</v>
      </c>
      <c r="L227" s="350"/>
      <c r="M227" s="800">
        <v>10.06091960685016</v>
      </c>
      <c r="N227" s="443"/>
      <c r="O227" s="854"/>
      <c r="R227" s="298"/>
    </row>
    <row r="228" spans="1:18" ht="15">
      <c r="A228" s="394" t="s">
        <v>1294</v>
      </c>
      <c r="B228" s="394"/>
      <c r="C228" s="394"/>
      <c r="D228" s="394"/>
      <c r="E228" s="394"/>
      <c r="F228" s="395"/>
      <c r="G228" s="799">
        <v>20837</v>
      </c>
      <c r="H228" s="350"/>
      <c r="I228" s="800">
        <v>8.659712409608511</v>
      </c>
      <c r="J228" s="370"/>
      <c r="K228" s="801">
        <v>5023035792.83</v>
      </c>
      <c r="L228" s="350"/>
      <c r="M228" s="800">
        <v>9.697082523917773</v>
      </c>
      <c r="N228" s="443"/>
      <c r="O228" s="854"/>
      <c r="R228" s="298"/>
    </row>
    <row r="229" spans="1:18" ht="15">
      <c r="A229" s="394" t="s">
        <v>1292</v>
      </c>
      <c r="B229" s="394"/>
      <c r="C229" s="394"/>
      <c r="D229" s="394"/>
      <c r="E229" s="394"/>
      <c r="F229" s="395"/>
      <c r="G229" s="799">
        <v>19160</v>
      </c>
      <c r="H229" s="350"/>
      <c r="I229" s="800">
        <v>7.962762862604937</v>
      </c>
      <c r="J229" s="370"/>
      <c r="K229" s="801">
        <v>4891906710.74</v>
      </c>
      <c r="L229" s="350"/>
      <c r="M229" s="800">
        <v>9.443934909057575</v>
      </c>
      <c r="N229" s="443"/>
      <c r="O229" s="854"/>
      <c r="R229" s="298"/>
    </row>
    <row r="230" spans="1:18" ht="15">
      <c r="A230" s="394" t="s">
        <v>1291</v>
      </c>
      <c r="B230" s="394"/>
      <c r="C230" s="394"/>
      <c r="D230" s="394"/>
      <c r="E230" s="394"/>
      <c r="F230" s="395"/>
      <c r="G230" s="799">
        <v>16295</v>
      </c>
      <c r="H230" s="350"/>
      <c r="I230" s="800">
        <v>6.772088770675754</v>
      </c>
      <c r="J230" s="370"/>
      <c r="K230" s="801">
        <v>4492995560.75</v>
      </c>
      <c r="L230" s="350"/>
      <c r="M230" s="800">
        <v>8.673828045259066</v>
      </c>
      <c r="N230" s="443"/>
      <c r="O230" s="854"/>
      <c r="R230" s="298"/>
    </row>
    <row r="231" spans="1:18" ht="15">
      <c r="A231" s="394" t="s">
        <v>1289</v>
      </c>
      <c r="B231" s="394"/>
      <c r="C231" s="394"/>
      <c r="D231" s="394"/>
      <c r="E231" s="394"/>
      <c r="F231" s="395"/>
      <c r="G231" s="799">
        <v>15146</v>
      </c>
      <c r="H231" s="350"/>
      <c r="I231" s="800">
        <v>6.294572354750229</v>
      </c>
      <c r="J231" s="370"/>
      <c r="K231" s="801">
        <v>4366189409.05</v>
      </c>
      <c r="L231" s="350"/>
      <c r="M231" s="800">
        <v>8.429025943842515</v>
      </c>
      <c r="N231" s="443"/>
      <c r="O231" s="854"/>
      <c r="R231" s="298"/>
    </row>
    <row r="232" spans="1:18" ht="15">
      <c r="A232" s="394" t="s">
        <v>1287</v>
      </c>
      <c r="B232" s="394"/>
      <c r="C232" s="394"/>
      <c r="D232" s="394"/>
      <c r="E232" s="394"/>
      <c r="F232" s="395"/>
      <c r="G232" s="799">
        <v>14279</v>
      </c>
      <c r="H232" s="350"/>
      <c r="I232" s="800">
        <v>5.934253179286842</v>
      </c>
      <c r="J232" s="370"/>
      <c r="K232" s="801">
        <v>4134289424.66</v>
      </c>
      <c r="L232" s="350"/>
      <c r="M232" s="800">
        <v>7.981337856663244</v>
      </c>
      <c r="N232" s="443"/>
      <c r="O232" s="854"/>
      <c r="R232" s="298"/>
    </row>
    <row r="233" spans="1:18" ht="15">
      <c r="A233" s="394" t="s">
        <v>1286</v>
      </c>
      <c r="B233" s="394"/>
      <c r="C233" s="394"/>
      <c r="D233" s="394"/>
      <c r="E233" s="394"/>
      <c r="F233" s="395"/>
      <c r="G233" s="799">
        <v>14003</v>
      </c>
      <c r="H233" s="350"/>
      <c r="I233" s="800">
        <v>5.8195494971324075</v>
      </c>
      <c r="J233" s="370"/>
      <c r="K233" s="801">
        <v>4255009917.89</v>
      </c>
      <c r="L233" s="350"/>
      <c r="M233" s="800">
        <v>8.214391458799696</v>
      </c>
      <c r="N233" s="443"/>
      <c r="O233" s="854"/>
      <c r="R233" s="298"/>
    </row>
    <row r="234" spans="1:18" ht="15">
      <c r="A234" s="394" t="s">
        <v>1285</v>
      </c>
      <c r="B234" s="394"/>
      <c r="C234" s="394"/>
      <c r="D234" s="394"/>
      <c r="E234" s="394"/>
      <c r="F234" s="395"/>
      <c r="G234" s="799">
        <v>6647</v>
      </c>
      <c r="H234" s="350"/>
      <c r="I234" s="800">
        <v>2.762447011885961</v>
      </c>
      <c r="J234" s="370"/>
      <c r="K234" s="801">
        <v>1988170538.29</v>
      </c>
      <c r="L234" s="350"/>
      <c r="M234" s="800">
        <v>3.838207525604356</v>
      </c>
      <c r="N234" s="443"/>
      <c r="O234" s="854"/>
      <c r="R234" s="298"/>
    </row>
    <row r="235" spans="1:18" ht="15">
      <c r="A235" s="394" t="s">
        <v>1278</v>
      </c>
      <c r="B235" s="394"/>
      <c r="C235" s="394"/>
      <c r="D235" s="394"/>
      <c r="E235" s="394"/>
      <c r="F235" s="395"/>
      <c r="G235" s="799">
        <v>929</v>
      </c>
      <c r="H235" s="350"/>
      <c r="I235" s="800">
        <v>0.38608594464300555</v>
      </c>
      <c r="J235" s="370"/>
      <c r="K235" s="801">
        <v>277791589.58</v>
      </c>
      <c r="L235" s="350"/>
      <c r="M235" s="800">
        <v>0.5362828535788465</v>
      </c>
      <c r="N235" s="443"/>
      <c r="O235" s="854"/>
      <c r="R235" s="298"/>
    </row>
    <row r="236" spans="1:18" ht="13.5" thickBot="1">
      <c r="A236" s="377" t="s">
        <v>1</v>
      </c>
      <c r="B236" s="377"/>
      <c r="C236" s="377"/>
      <c r="D236" s="377"/>
      <c r="E236" s="377"/>
      <c r="F236" s="378"/>
      <c r="G236" s="814">
        <v>240620</v>
      </c>
      <c r="H236" s="355"/>
      <c r="I236" s="815">
        <v>100</v>
      </c>
      <c r="J236" s="371"/>
      <c r="K236" s="806">
        <v>51799453912.46</v>
      </c>
      <c r="L236" s="355"/>
      <c r="M236" s="815">
        <v>100</v>
      </c>
      <c r="N236" s="298"/>
      <c r="R236" s="298"/>
    </row>
    <row r="237" spans="1:18" ht="14.1" customHeight="1" thickTop="1">
      <c r="A237" s="377"/>
      <c r="B237" s="377"/>
      <c r="C237" s="377"/>
      <c r="D237" s="377"/>
      <c r="E237" s="377"/>
      <c r="F237" s="378"/>
      <c r="G237" s="353"/>
      <c r="H237" s="353"/>
      <c r="I237" s="356"/>
      <c r="J237" s="337"/>
      <c r="K237" s="357"/>
      <c r="L237" s="345"/>
      <c r="M237" s="356"/>
      <c r="N237" s="305"/>
      <c r="R237" s="305"/>
    </row>
    <row r="238" spans="1:18" ht="15">
      <c r="A238" s="377"/>
      <c r="B238" s="377"/>
      <c r="C238" s="377"/>
      <c r="D238" s="377"/>
      <c r="E238" s="377"/>
      <c r="F238" s="378"/>
      <c r="G238" s="379"/>
      <c r="H238" s="379"/>
      <c r="I238" s="397"/>
      <c r="J238" s="346"/>
      <c r="K238" s="348"/>
      <c r="L238" s="338"/>
      <c r="M238" s="397"/>
      <c r="N238" s="305"/>
      <c r="R238" s="305"/>
    </row>
    <row r="239" spans="1:18" ht="15">
      <c r="A239" s="299" t="s">
        <v>1110</v>
      </c>
      <c r="B239" s="361"/>
      <c r="C239" s="361"/>
      <c r="D239" s="361"/>
      <c r="E239" s="362" t="s">
        <v>2201</v>
      </c>
      <c r="F239" s="363"/>
      <c r="G239" s="364"/>
      <c r="H239" s="365"/>
      <c r="I239" s="365"/>
      <c r="J239" s="366"/>
      <c r="K239" s="367"/>
      <c r="L239" s="368"/>
      <c r="M239" s="369" t="s">
        <v>1352</v>
      </c>
      <c r="N239" s="305"/>
      <c r="R239" s="305"/>
    </row>
    <row r="240" spans="1:18" ht="23.25">
      <c r="A240" s="297" t="s">
        <v>1157</v>
      </c>
      <c r="B240" s="300"/>
      <c r="C240" s="300"/>
      <c r="D240" s="300"/>
      <c r="E240" s="300"/>
      <c r="F240" s="301"/>
      <c r="G240" s="302"/>
      <c r="H240" s="302"/>
      <c r="I240" s="302"/>
      <c r="J240" s="303"/>
      <c r="K240" s="304"/>
      <c r="L240" s="302"/>
      <c r="M240" s="302"/>
      <c r="N240" s="305"/>
      <c r="R240" s="305"/>
    </row>
    <row r="241" spans="1:18" ht="15.75">
      <c r="A241" s="306" t="s">
        <v>1156</v>
      </c>
      <c r="B241" s="306"/>
      <c r="C241" s="306"/>
      <c r="D241" s="306"/>
      <c r="E241" s="306"/>
      <c r="F241" s="307"/>
      <c r="G241" s="863">
        <v>43830</v>
      </c>
      <c r="H241" s="303"/>
      <c r="I241" s="311"/>
      <c r="J241" s="303"/>
      <c r="K241" s="309"/>
      <c r="L241" s="303"/>
      <c r="M241" s="310"/>
      <c r="N241" s="305"/>
      <c r="R241" s="305"/>
    </row>
    <row r="242" spans="1:18" ht="15.75">
      <c r="A242" s="306"/>
      <c r="B242" s="306"/>
      <c r="C242" s="306"/>
      <c r="D242" s="306"/>
      <c r="E242" s="306"/>
      <c r="F242" s="307"/>
      <c r="G242" s="311"/>
      <c r="H242" s="303"/>
      <c r="I242" s="311"/>
      <c r="J242" s="303"/>
      <c r="K242" s="309"/>
      <c r="L242" s="303"/>
      <c r="M242" s="310"/>
      <c r="N242" s="305"/>
      <c r="R242" s="305"/>
    </row>
    <row r="243" spans="1:18" ht="15">
      <c r="A243" s="303"/>
      <c r="B243" s="303"/>
      <c r="C243" s="303"/>
      <c r="D243" s="303"/>
      <c r="E243" s="303"/>
      <c r="F243" s="312"/>
      <c r="G243" s="303"/>
      <c r="H243" s="303"/>
      <c r="I243" s="303"/>
      <c r="J243" s="303"/>
      <c r="K243" s="309"/>
      <c r="L243" s="303"/>
      <c r="M243" s="310"/>
      <c r="N243" s="305"/>
      <c r="R243" s="305"/>
    </row>
    <row r="244" spans="1:18" ht="17.25" customHeight="1">
      <c r="A244" s="303"/>
      <c r="B244" s="303"/>
      <c r="C244" s="303"/>
      <c r="D244" s="303"/>
      <c r="E244" s="303"/>
      <c r="F244" s="312"/>
      <c r="G244" s="303"/>
      <c r="H244" s="303"/>
      <c r="I244" s="303"/>
      <c r="J244" s="303"/>
      <c r="K244" s="309"/>
      <c r="L244" s="303"/>
      <c r="M244" s="310"/>
      <c r="N244" s="305"/>
      <c r="R244" s="305"/>
    </row>
    <row r="245" spans="1:18" ht="15" customHeight="1">
      <c r="A245" s="401" t="s">
        <v>1346</v>
      </c>
      <c r="B245" s="401"/>
      <c r="C245" s="401"/>
      <c r="D245" s="401"/>
      <c r="E245" s="401"/>
      <c r="F245" s="401"/>
      <c r="G245" s="401"/>
      <c r="H245" s="401"/>
      <c r="I245" s="401"/>
      <c r="J245" s="401"/>
      <c r="K245" s="402"/>
      <c r="L245" s="401"/>
      <c r="M245" s="401"/>
      <c r="N245" s="305"/>
      <c r="R245" s="305"/>
    </row>
    <row r="246" spans="1:18" ht="15">
      <c r="A246" s="342"/>
      <c r="B246" s="342"/>
      <c r="C246" s="342"/>
      <c r="D246" s="342"/>
      <c r="E246" s="342"/>
      <c r="F246" s="403"/>
      <c r="G246" s="342"/>
      <c r="H246" s="342"/>
      <c r="I246" s="342"/>
      <c r="J246" s="342"/>
      <c r="K246" s="391"/>
      <c r="L246" s="342"/>
      <c r="M246" s="404"/>
      <c r="N246" s="405"/>
      <c r="R246" s="405"/>
    </row>
    <row r="247" spans="1:18" ht="15">
      <c r="A247" s="393"/>
      <c r="B247" s="393"/>
      <c r="C247" s="393"/>
      <c r="D247" s="393"/>
      <c r="E247" s="948" t="s">
        <v>1347</v>
      </c>
      <c r="F247" s="948"/>
      <c r="G247" s="948"/>
      <c r="H247" s="948"/>
      <c r="I247" s="948"/>
      <c r="J247" s="948"/>
      <c r="K247" s="948"/>
      <c r="L247" s="948"/>
      <c r="M247" s="948"/>
      <c r="N247" s="305"/>
      <c r="R247" s="305"/>
    </row>
    <row r="248" spans="1:20" ht="15">
      <c r="A248" s="393"/>
      <c r="B248" s="393"/>
      <c r="C248" s="393"/>
      <c r="D248" s="393"/>
      <c r="E248" s="826" t="s">
        <v>1312</v>
      </c>
      <c r="F248" s="458"/>
      <c r="G248" s="458"/>
      <c r="H248" s="458"/>
      <c r="I248" s="458"/>
      <c r="J248" s="458"/>
      <c r="K248" s="458"/>
      <c r="L248" s="458"/>
      <c r="M248" s="458"/>
      <c r="N248" s="515"/>
      <c r="R248" s="515"/>
      <c r="S248" s="407"/>
      <c r="T248" s="407"/>
    </row>
    <row r="249" spans="1:20" ht="15">
      <c r="A249" s="393"/>
      <c r="B249" s="393"/>
      <c r="C249" s="393"/>
      <c r="D249" s="393"/>
      <c r="E249" s="826" t="s">
        <v>1311</v>
      </c>
      <c r="F249" s="458"/>
      <c r="G249" s="826" t="s">
        <v>1310</v>
      </c>
      <c r="H249" s="826"/>
      <c r="I249" s="826" t="s">
        <v>1309</v>
      </c>
      <c r="J249" s="826"/>
      <c r="K249" s="826" t="s">
        <v>1308</v>
      </c>
      <c r="L249" s="458"/>
      <c r="M249" s="458"/>
      <c r="N249" s="515"/>
      <c r="O249" s="515"/>
      <c r="P249" s="515"/>
      <c r="Q249" s="515"/>
      <c r="R249" s="515"/>
      <c r="S249" s="515"/>
      <c r="T249" s="515"/>
    </row>
    <row r="250" spans="1:24" ht="14.25" customHeight="1">
      <c r="A250" s="339" t="s">
        <v>1307</v>
      </c>
      <c r="B250" s="339"/>
      <c r="C250" s="339" t="s">
        <v>1282</v>
      </c>
      <c r="D250" s="893"/>
      <c r="E250" s="827" t="s">
        <v>1306</v>
      </c>
      <c r="F250" s="370"/>
      <c r="G250" s="827" t="s">
        <v>1306</v>
      </c>
      <c r="H250" s="370"/>
      <c r="I250" s="827" t="s">
        <v>1306</v>
      </c>
      <c r="J250" s="310"/>
      <c r="K250" s="827" t="s">
        <v>1306</v>
      </c>
      <c r="L250" s="310"/>
      <c r="M250" s="836" t="s">
        <v>1</v>
      </c>
      <c r="N250" s="516"/>
      <c r="O250" s="516"/>
      <c r="P250" s="516"/>
      <c r="Q250" s="516"/>
      <c r="R250" s="515"/>
      <c r="S250" s="516"/>
      <c r="T250" s="516"/>
      <c r="U250" s="517"/>
      <c r="V250" s="340"/>
      <c r="W250" s="340"/>
      <c r="X250" s="340"/>
    </row>
    <row r="251" spans="1:24" s="305" customFormat="1" ht="15">
      <c r="A251" s="408" t="s">
        <v>1345</v>
      </c>
      <c r="B251" s="408"/>
      <c r="C251" s="394" t="s">
        <v>1302</v>
      </c>
      <c r="D251" s="409"/>
      <c r="E251" s="785">
        <v>191045105.1</v>
      </c>
      <c r="F251" s="855"/>
      <c r="G251" s="785">
        <v>626917.29</v>
      </c>
      <c r="H251" s="855"/>
      <c r="I251" s="785">
        <v>0</v>
      </c>
      <c r="J251" s="855"/>
      <c r="K251" s="785">
        <v>215762.06</v>
      </c>
      <c r="L251" s="855"/>
      <c r="M251" s="785">
        <v>191887784.45</v>
      </c>
      <c r="N251" s="298"/>
      <c r="O251" s="298"/>
      <c r="P251" s="298"/>
      <c r="Q251" s="298"/>
      <c r="R251" s="407"/>
      <c r="S251" s="407"/>
      <c r="T251" s="407"/>
      <c r="U251" s="298"/>
      <c r="V251" s="298"/>
      <c r="W251" s="298"/>
      <c r="X251" s="298"/>
    </row>
    <row r="252" spans="1:24" ht="15">
      <c r="A252" s="303"/>
      <c r="B252" s="303"/>
      <c r="C252" s="394" t="s">
        <v>1300</v>
      </c>
      <c r="D252" s="409"/>
      <c r="E252" s="785">
        <v>133744955.03</v>
      </c>
      <c r="F252" s="855"/>
      <c r="G252" s="785">
        <v>80244.49</v>
      </c>
      <c r="H252" s="855"/>
      <c r="I252" s="785">
        <v>0</v>
      </c>
      <c r="J252" s="855"/>
      <c r="K252" s="785">
        <v>148945.99</v>
      </c>
      <c r="L252" s="855"/>
      <c r="M252" s="785">
        <v>133974145.51</v>
      </c>
      <c r="N252" s="298"/>
      <c r="O252" s="298"/>
      <c r="P252" s="298"/>
      <c r="Q252" s="298"/>
      <c r="R252" s="407"/>
      <c r="S252" s="407"/>
      <c r="T252" s="407"/>
      <c r="U252" s="298"/>
      <c r="V252" s="298"/>
      <c r="W252" s="298"/>
      <c r="X252" s="298"/>
    </row>
    <row r="253" spans="1:24" ht="15">
      <c r="A253" s="342"/>
      <c r="B253" s="342"/>
      <c r="C253" s="394" t="s">
        <v>1299</v>
      </c>
      <c r="D253" s="409"/>
      <c r="E253" s="785">
        <v>181940564.47</v>
      </c>
      <c r="F253" s="855"/>
      <c r="G253" s="785">
        <v>125807.05</v>
      </c>
      <c r="H253" s="855"/>
      <c r="I253" s="785">
        <v>145120.52</v>
      </c>
      <c r="J253" s="855"/>
      <c r="K253" s="785">
        <v>128376.93</v>
      </c>
      <c r="L253" s="855"/>
      <c r="M253" s="785">
        <v>182339868.97</v>
      </c>
      <c r="N253" s="298"/>
      <c r="O253" s="298"/>
      <c r="P253" s="298"/>
      <c r="Q253" s="298"/>
      <c r="R253" s="407"/>
      <c r="S253" s="407"/>
      <c r="T253" s="407"/>
      <c r="U253" s="298"/>
      <c r="V253" s="298"/>
      <c r="W253" s="298"/>
      <c r="X253" s="298"/>
    </row>
    <row r="254" spans="1:24" ht="15">
      <c r="A254" s="342"/>
      <c r="B254" s="342"/>
      <c r="C254" s="394" t="s">
        <v>1298</v>
      </c>
      <c r="D254" s="409"/>
      <c r="E254" s="785">
        <v>231335407.57</v>
      </c>
      <c r="F254" s="855"/>
      <c r="G254" s="785">
        <v>642568.26</v>
      </c>
      <c r="H254" s="855"/>
      <c r="I254" s="785">
        <v>0</v>
      </c>
      <c r="J254" s="855"/>
      <c r="K254" s="785">
        <v>451011.88</v>
      </c>
      <c r="L254" s="855"/>
      <c r="M254" s="785">
        <v>232428987.71</v>
      </c>
      <c r="N254" s="298"/>
      <c r="O254" s="298"/>
      <c r="P254" s="298"/>
      <c r="Q254" s="298"/>
      <c r="R254" s="407"/>
      <c r="S254" s="407"/>
      <c r="T254" s="407"/>
      <c r="U254" s="298"/>
      <c r="V254" s="298"/>
      <c r="W254" s="298"/>
      <c r="X254" s="298"/>
    </row>
    <row r="255" spans="1:24" ht="15">
      <c r="A255" s="342"/>
      <c r="B255" s="342"/>
      <c r="C255" s="394" t="s">
        <v>1296</v>
      </c>
      <c r="D255" s="409"/>
      <c r="E255" s="785">
        <v>301400541.17</v>
      </c>
      <c r="F255" s="855"/>
      <c r="G255" s="785">
        <v>675729.11</v>
      </c>
      <c r="H255" s="855"/>
      <c r="I255" s="785">
        <v>605775.05</v>
      </c>
      <c r="J255" s="855"/>
      <c r="K255" s="785">
        <v>498534.56</v>
      </c>
      <c r="L255" s="855"/>
      <c r="M255" s="785">
        <v>303180579.89</v>
      </c>
      <c r="N255" s="298"/>
      <c r="O255" s="298"/>
      <c r="P255" s="298"/>
      <c r="Q255" s="298"/>
      <c r="R255" s="407"/>
      <c r="S255" s="407"/>
      <c r="T255" s="407"/>
      <c r="U255" s="298"/>
      <c r="V255" s="298"/>
      <c r="W255" s="298"/>
      <c r="X255" s="298"/>
    </row>
    <row r="256" spans="1:24" ht="15">
      <c r="A256" s="342"/>
      <c r="B256" s="342"/>
      <c r="C256" s="394" t="s">
        <v>1295</v>
      </c>
      <c r="D256" s="409"/>
      <c r="E256" s="785">
        <v>379155371.56</v>
      </c>
      <c r="F256" s="855"/>
      <c r="G256" s="785">
        <v>687599.44</v>
      </c>
      <c r="H256" s="855"/>
      <c r="I256" s="785">
        <v>231924.2</v>
      </c>
      <c r="J256" s="855"/>
      <c r="K256" s="785">
        <v>1283788.32</v>
      </c>
      <c r="L256" s="855"/>
      <c r="M256" s="785">
        <v>381358683.52</v>
      </c>
      <c r="N256" s="298"/>
      <c r="O256" s="298"/>
      <c r="P256" s="298"/>
      <c r="Q256" s="298"/>
      <c r="R256" s="407"/>
      <c r="S256" s="407"/>
      <c r="T256" s="407"/>
      <c r="U256" s="298"/>
      <c r="V256" s="298"/>
      <c r="W256" s="298"/>
      <c r="X256" s="298"/>
    </row>
    <row r="257" spans="1:24" ht="15">
      <c r="A257" s="342"/>
      <c r="B257" s="342"/>
      <c r="C257" s="394" t="s">
        <v>1294</v>
      </c>
      <c r="D257" s="409"/>
      <c r="E257" s="785">
        <v>475917560.78</v>
      </c>
      <c r="F257" s="855"/>
      <c r="G257" s="785">
        <v>203994.11</v>
      </c>
      <c r="H257" s="855"/>
      <c r="I257" s="785">
        <v>361273.35</v>
      </c>
      <c r="J257" s="855"/>
      <c r="K257" s="785">
        <v>6513369.91</v>
      </c>
      <c r="L257" s="855"/>
      <c r="M257" s="785">
        <v>482996198.15</v>
      </c>
      <c r="N257" s="298"/>
      <c r="O257" s="298"/>
      <c r="P257" s="298"/>
      <c r="Q257" s="298"/>
      <c r="R257" s="407"/>
      <c r="S257" s="407"/>
      <c r="T257" s="407"/>
      <c r="U257" s="298"/>
      <c r="V257" s="298"/>
      <c r="W257" s="298"/>
      <c r="X257" s="298"/>
    </row>
    <row r="258" spans="1:24" ht="15">
      <c r="A258" s="342"/>
      <c r="B258" s="342"/>
      <c r="C258" s="394" t="s">
        <v>1292</v>
      </c>
      <c r="D258" s="409"/>
      <c r="E258" s="785">
        <v>500399956.28</v>
      </c>
      <c r="F258" s="855"/>
      <c r="G258" s="785">
        <v>880247.92</v>
      </c>
      <c r="H258" s="855"/>
      <c r="I258" s="785">
        <v>685312.65</v>
      </c>
      <c r="J258" s="855"/>
      <c r="K258" s="785">
        <v>2101217.8</v>
      </c>
      <c r="L258" s="855"/>
      <c r="M258" s="785">
        <v>504066734.65</v>
      </c>
      <c r="N258" s="298"/>
      <c r="O258" s="298"/>
      <c r="P258" s="298"/>
      <c r="Q258" s="298"/>
      <c r="R258" s="407"/>
      <c r="S258" s="407"/>
      <c r="T258" s="407"/>
      <c r="U258" s="298"/>
      <c r="V258" s="298"/>
      <c r="W258" s="298"/>
      <c r="X258" s="298"/>
    </row>
    <row r="259" spans="1:24" ht="15">
      <c r="A259" s="342"/>
      <c r="B259" s="342"/>
      <c r="C259" s="394" t="s">
        <v>1291</v>
      </c>
      <c r="D259" s="409"/>
      <c r="E259" s="785">
        <v>570947145.17</v>
      </c>
      <c r="F259" s="855"/>
      <c r="G259" s="785">
        <v>372941.64</v>
      </c>
      <c r="H259" s="855"/>
      <c r="I259" s="785">
        <v>563216.13</v>
      </c>
      <c r="J259" s="855"/>
      <c r="K259" s="785">
        <v>1655513.42</v>
      </c>
      <c r="L259" s="855"/>
      <c r="M259" s="785">
        <v>573538816.36</v>
      </c>
      <c r="N259" s="298"/>
      <c r="O259" s="298"/>
      <c r="P259" s="298"/>
      <c r="Q259" s="298"/>
      <c r="R259" s="407"/>
      <c r="S259" s="407"/>
      <c r="T259" s="407"/>
      <c r="U259" s="298"/>
      <c r="V259" s="298"/>
      <c r="W259" s="298"/>
      <c r="X259" s="298"/>
    </row>
    <row r="260" spans="1:24" ht="15">
      <c r="A260" s="342"/>
      <c r="B260" s="342"/>
      <c r="C260" s="394" t="s">
        <v>1289</v>
      </c>
      <c r="D260" s="409"/>
      <c r="E260" s="785">
        <v>582013663.11</v>
      </c>
      <c r="F260" s="855"/>
      <c r="G260" s="785">
        <v>2199407.93</v>
      </c>
      <c r="H260" s="855"/>
      <c r="I260" s="785">
        <v>319645.51</v>
      </c>
      <c r="J260" s="855"/>
      <c r="K260" s="785">
        <v>1778880.12</v>
      </c>
      <c r="L260" s="855"/>
      <c r="M260" s="785">
        <v>586311596.67</v>
      </c>
      <c r="N260" s="298"/>
      <c r="O260" s="298"/>
      <c r="P260" s="298"/>
      <c r="Q260" s="298"/>
      <c r="R260" s="407"/>
      <c r="S260" s="407"/>
      <c r="T260" s="407"/>
      <c r="U260" s="298"/>
      <c r="V260" s="298"/>
      <c r="W260" s="298"/>
      <c r="X260" s="298"/>
    </row>
    <row r="261" spans="1:24" ht="15">
      <c r="A261" s="342"/>
      <c r="B261" s="342"/>
      <c r="C261" s="394" t="s">
        <v>1287</v>
      </c>
      <c r="D261" s="409"/>
      <c r="E261" s="785">
        <v>642393038.22</v>
      </c>
      <c r="F261" s="855"/>
      <c r="G261" s="785">
        <v>415547.72</v>
      </c>
      <c r="H261" s="855"/>
      <c r="I261" s="785">
        <v>1495246.77</v>
      </c>
      <c r="J261" s="855"/>
      <c r="K261" s="785">
        <v>2783929.32</v>
      </c>
      <c r="L261" s="855"/>
      <c r="M261" s="785">
        <v>647087762.03</v>
      </c>
      <c r="N261" s="298"/>
      <c r="O261" s="298"/>
      <c r="P261" s="298"/>
      <c r="Q261" s="298"/>
      <c r="R261" s="407"/>
      <c r="S261" s="407"/>
      <c r="T261" s="407"/>
      <c r="U261" s="298"/>
      <c r="V261" s="298"/>
      <c r="W261" s="298"/>
      <c r="X261" s="298"/>
    </row>
    <row r="262" spans="1:24" ht="15">
      <c r="A262" s="342"/>
      <c r="B262" s="342"/>
      <c r="C262" s="394" t="s">
        <v>1286</v>
      </c>
      <c r="D262" s="409"/>
      <c r="E262" s="785">
        <v>756292964.8</v>
      </c>
      <c r="F262" s="855"/>
      <c r="G262" s="785">
        <v>2051079.79</v>
      </c>
      <c r="H262" s="855"/>
      <c r="I262" s="785">
        <v>403424.32</v>
      </c>
      <c r="J262" s="855"/>
      <c r="K262" s="785">
        <v>2861085.38</v>
      </c>
      <c r="L262" s="855"/>
      <c r="M262" s="785">
        <v>761608554.29</v>
      </c>
      <c r="N262" s="298"/>
      <c r="O262" s="298"/>
      <c r="P262" s="298"/>
      <c r="Q262" s="298"/>
      <c r="R262" s="407"/>
      <c r="S262" s="407"/>
      <c r="T262" s="407"/>
      <c r="U262" s="298"/>
      <c r="V262" s="298"/>
      <c r="W262" s="298"/>
      <c r="X262" s="298"/>
    </row>
    <row r="263" spans="1:24" ht="15">
      <c r="A263" s="411"/>
      <c r="B263" s="411"/>
      <c r="C263" s="394" t="s">
        <v>1285</v>
      </c>
      <c r="D263" s="409"/>
      <c r="E263" s="785">
        <v>588933418.83</v>
      </c>
      <c r="F263" s="855"/>
      <c r="G263" s="785">
        <v>536935.48</v>
      </c>
      <c r="H263" s="855"/>
      <c r="I263" s="785">
        <v>1367063.41</v>
      </c>
      <c r="J263" s="855"/>
      <c r="K263" s="785">
        <v>2051022.2</v>
      </c>
      <c r="L263" s="855"/>
      <c r="M263" s="785">
        <v>592888439.92</v>
      </c>
      <c r="N263" s="298"/>
      <c r="O263" s="298"/>
      <c r="P263" s="298"/>
      <c r="Q263" s="298"/>
      <c r="R263" s="407"/>
      <c r="S263" s="407"/>
      <c r="T263" s="407"/>
      <c r="U263" s="298"/>
      <c r="V263" s="298"/>
      <c r="W263" s="298"/>
      <c r="X263" s="298"/>
    </row>
    <row r="264" spans="1:24" ht="15">
      <c r="A264" s="342"/>
      <c r="B264" s="342"/>
      <c r="C264" s="394" t="s">
        <v>1278</v>
      </c>
      <c r="D264" s="409"/>
      <c r="E264" s="785">
        <v>218901444.39</v>
      </c>
      <c r="F264" s="855"/>
      <c r="G264" s="785">
        <v>243457.92</v>
      </c>
      <c r="H264" s="855"/>
      <c r="I264" s="785">
        <v>247012.01</v>
      </c>
      <c r="J264" s="855"/>
      <c r="K264" s="785">
        <v>1200257.42</v>
      </c>
      <c r="L264" s="855"/>
      <c r="M264" s="785">
        <v>220592171.74</v>
      </c>
      <c r="N264" s="298"/>
      <c r="O264" s="298"/>
      <c r="P264" s="298"/>
      <c r="Q264" s="298"/>
      <c r="R264" s="407"/>
      <c r="S264" s="407"/>
      <c r="T264" s="407"/>
      <c r="U264" s="298"/>
      <c r="V264" s="298"/>
      <c r="W264" s="298"/>
      <c r="X264" s="298"/>
    </row>
    <row r="265" spans="1:20" ht="15">
      <c r="A265" s="412" t="s">
        <v>1344</v>
      </c>
      <c r="B265" s="412"/>
      <c r="C265" s="342"/>
      <c r="D265" s="342"/>
      <c r="E265" s="787">
        <v>5754421136.48</v>
      </c>
      <c r="F265" s="856"/>
      <c r="G265" s="787">
        <v>9742478.15</v>
      </c>
      <c r="H265" s="857"/>
      <c r="I265" s="787">
        <v>6425013.92</v>
      </c>
      <c r="J265" s="857"/>
      <c r="K265" s="787">
        <v>23671695.31</v>
      </c>
      <c r="L265" s="856"/>
      <c r="M265" s="787">
        <v>5794260323.86</v>
      </c>
      <c r="N265" s="305"/>
      <c r="R265" s="305"/>
      <c r="S265" s="407"/>
      <c r="T265" s="407"/>
    </row>
    <row r="266" spans="1:20" ht="18" customHeight="1">
      <c r="A266" s="342"/>
      <c r="B266" s="342"/>
      <c r="C266" s="342"/>
      <c r="D266" s="342"/>
      <c r="E266" s="892"/>
      <c r="F266" s="892"/>
      <c r="G266" s="892"/>
      <c r="H266" s="892"/>
      <c r="I266" s="892"/>
      <c r="J266" s="892"/>
      <c r="K266" s="892"/>
      <c r="L266" s="892"/>
      <c r="M266" s="892"/>
      <c r="N266" s="305"/>
      <c r="R266" s="305"/>
      <c r="S266" s="407"/>
      <c r="T266" s="407"/>
    </row>
    <row r="267" spans="1:20" ht="15">
      <c r="A267" s="393"/>
      <c r="B267" s="393"/>
      <c r="C267" s="393"/>
      <c r="D267" s="393"/>
      <c r="E267" s="949" t="s">
        <v>1347</v>
      </c>
      <c r="F267" s="950"/>
      <c r="G267" s="950"/>
      <c r="H267" s="950"/>
      <c r="I267" s="950"/>
      <c r="J267" s="950"/>
      <c r="K267" s="950"/>
      <c r="L267" s="950"/>
      <c r="M267" s="950"/>
      <c r="N267" s="305"/>
      <c r="R267" s="305"/>
      <c r="S267" s="407"/>
      <c r="T267" s="407"/>
    </row>
    <row r="268" spans="1:20" ht="15">
      <c r="A268" s="393"/>
      <c r="B268" s="393"/>
      <c r="C268" s="393"/>
      <c r="D268" s="393"/>
      <c r="E268" s="858" t="s">
        <v>1312</v>
      </c>
      <c r="F268" s="858"/>
      <c r="G268" s="858"/>
      <c r="H268" s="858"/>
      <c r="I268" s="858"/>
      <c r="J268" s="858"/>
      <c r="K268" s="858"/>
      <c r="L268" s="858"/>
      <c r="M268" s="858"/>
      <c r="N268" s="515"/>
      <c r="R268" s="515"/>
      <c r="S268" s="407"/>
      <c r="T268" s="407"/>
    </row>
    <row r="269" spans="1:20" ht="15">
      <c r="A269" s="393"/>
      <c r="B269" s="393"/>
      <c r="C269" s="393"/>
      <c r="D269" s="393"/>
      <c r="E269" s="858" t="s">
        <v>1311</v>
      </c>
      <c r="F269" s="858"/>
      <c r="G269" s="858" t="s">
        <v>1310</v>
      </c>
      <c r="H269" s="858"/>
      <c r="I269" s="858" t="s">
        <v>1309</v>
      </c>
      <c r="J269" s="858"/>
      <c r="K269" s="858" t="s">
        <v>1308</v>
      </c>
      <c r="L269" s="858"/>
      <c r="M269" s="858"/>
      <c r="N269" s="515"/>
      <c r="O269" s="515"/>
      <c r="P269" s="515"/>
      <c r="Q269" s="515"/>
      <c r="R269" s="515"/>
      <c r="S269" s="515"/>
      <c r="T269" s="515"/>
    </row>
    <row r="270" spans="1:24" ht="15">
      <c r="A270" s="339" t="s">
        <v>1307</v>
      </c>
      <c r="B270" s="339"/>
      <c r="C270" s="339" t="s">
        <v>1282</v>
      </c>
      <c r="D270" s="893"/>
      <c r="E270" s="859" t="s">
        <v>1306</v>
      </c>
      <c r="F270" s="858"/>
      <c r="G270" s="859" t="s">
        <v>1306</v>
      </c>
      <c r="H270" s="858"/>
      <c r="I270" s="859" t="s">
        <v>1306</v>
      </c>
      <c r="J270" s="858"/>
      <c r="K270" s="859" t="s">
        <v>1306</v>
      </c>
      <c r="L270" s="858"/>
      <c r="M270" s="860" t="s">
        <v>1</v>
      </c>
      <c r="N270" s="516"/>
      <c r="O270" s="516"/>
      <c r="P270" s="516"/>
      <c r="Q270" s="516"/>
      <c r="R270" s="516"/>
      <c r="S270" s="516"/>
      <c r="T270" s="516"/>
      <c r="U270" s="517"/>
      <c r="V270" s="340"/>
      <c r="W270" s="340"/>
      <c r="X270" s="340"/>
    </row>
    <row r="271" spans="1:21" ht="15">
      <c r="A271" s="408" t="s">
        <v>1343</v>
      </c>
      <c r="B271" s="408"/>
      <c r="C271" s="394" t="s">
        <v>1302</v>
      </c>
      <c r="D271" s="409"/>
      <c r="E271" s="785">
        <v>1024283855.25</v>
      </c>
      <c r="F271" s="855"/>
      <c r="G271" s="785">
        <v>2207066.39</v>
      </c>
      <c r="H271" s="855"/>
      <c r="I271" s="785">
        <v>0</v>
      </c>
      <c r="J271" s="855"/>
      <c r="K271" s="785">
        <v>602145.04</v>
      </c>
      <c r="L271" s="855"/>
      <c r="M271" s="785">
        <v>1027093066.68</v>
      </c>
      <c r="N271" s="298"/>
      <c r="O271" s="298"/>
      <c r="P271" s="298"/>
      <c r="Q271" s="298"/>
      <c r="R271" s="407"/>
      <c r="S271" s="407"/>
      <c r="T271" s="407"/>
      <c r="U271" s="298"/>
    </row>
    <row r="272" spans="1:21" ht="15">
      <c r="A272" s="303"/>
      <c r="B272" s="303"/>
      <c r="C272" s="394" t="s">
        <v>1300</v>
      </c>
      <c r="D272" s="409"/>
      <c r="E272" s="785">
        <v>683412137.66</v>
      </c>
      <c r="F272" s="855"/>
      <c r="G272" s="785">
        <v>164104.82</v>
      </c>
      <c r="H272" s="855"/>
      <c r="I272" s="785">
        <v>0</v>
      </c>
      <c r="J272" s="855"/>
      <c r="K272" s="785">
        <v>91926.86</v>
      </c>
      <c r="L272" s="855"/>
      <c r="M272" s="785">
        <v>683668169.34</v>
      </c>
      <c r="N272" s="298"/>
      <c r="O272" s="298"/>
      <c r="P272" s="298"/>
      <c r="Q272" s="298"/>
      <c r="R272" s="407"/>
      <c r="S272" s="407"/>
      <c r="T272" s="407"/>
      <c r="U272" s="298"/>
    </row>
    <row r="273" spans="1:21" ht="15">
      <c r="A273" s="342"/>
      <c r="B273" s="342"/>
      <c r="C273" s="394" t="s">
        <v>1299</v>
      </c>
      <c r="D273" s="409"/>
      <c r="E273" s="785">
        <v>936322225.07</v>
      </c>
      <c r="F273" s="855"/>
      <c r="G273" s="785">
        <v>1223033.95</v>
      </c>
      <c r="H273" s="855"/>
      <c r="I273" s="785">
        <v>680500.81</v>
      </c>
      <c r="J273" s="855"/>
      <c r="K273" s="785">
        <v>926777.92</v>
      </c>
      <c r="L273" s="855"/>
      <c r="M273" s="785">
        <v>939152537.75</v>
      </c>
      <c r="N273" s="298"/>
      <c r="O273" s="298"/>
      <c r="P273" s="298"/>
      <c r="Q273" s="298"/>
      <c r="R273" s="407"/>
      <c r="S273" s="407"/>
      <c r="T273" s="407"/>
      <c r="U273" s="298"/>
    </row>
    <row r="274" spans="1:21" ht="15">
      <c r="A274" s="342"/>
      <c r="B274" s="342"/>
      <c r="C274" s="394" t="s">
        <v>1298</v>
      </c>
      <c r="D274" s="409"/>
      <c r="E274" s="785">
        <v>1201660627.99</v>
      </c>
      <c r="F274" s="855"/>
      <c r="G274" s="785">
        <v>1923916.71</v>
      </c>
      <c r="H274" s="855"/>
      <c r="I274" s="785">
        <v>706467.89</v>
      </c>
      <c r="J274" s="855"/>
      <c r="K274" s="785">
        <v>382575.07</v>
      </c>
      <c r="L274" s="855"/>
      <c r="M274" s="785">
        <v>1204673587.66</v>
      </c>
      <c r="N274" s="298"/>
      <c r="O274" s="298"/>
      <c r="P274" s="298"/>
      <c r="Q274" s="298"/>
      <c r="R274" s="407"/>
      <c r="S274" s="407"/>
      <c r="T274" s="407"/>
      <c r="U274" s="298"/>
    </row>
    <row r="275" spans="1:21" ht="15">
      <c r="A275" s="342"/>
      <c r="B275" s="342"/>
      <c r="C275" s="394" t="s">
        <v>1296</v>
      </c>
      <c r="D275" s="409"/>
      <c r="E275" s="785">
        <v>1409590409.05</v>
      </c>
      <c r="F275" s="855"/>
      <c r="G275" s="785">
        <v>3683174.48</v>
      </c>
      <c r="H275" s="855"/>
      <c r="I275" s="785">
        <v>236245.23</v>
      </c>
      <c r="J275" s="855"/>
      <c r="K275" s="785">
        <v>260216</v>
      </c>
      <c r="L275" s="855"/>
      <c r="M275" s="785">
        <v>1413770044.76</v>
      </c>
      <c r="N275" s="298"/>
      <c r="O275" s="298"/>
      <c r="P275" s="298"/>
      <c r="Q275" s="298"/>
      <c r="R275" s="407"/>
      <c r="S275" s="407"/>
      <c r="T275" s="407"/>
      <c r="U275" s="298"/>
    </row>
    <row r="276" spans="1:21" ht="15">
      <c r="A276" s="342"/>
      <c r="B276" s="342"/>
      <c r="C276" s="394" t="s">
        <v>1295</v>
      </c>
      <c r="D276" s="409"/>
      <c r="E276" s="785">
        <v>1351533055.75</v>
      </c>
      <c r="F276" s="855"/>
      <c r="G276" s="785">
        <v>3024559.61</v>
      </c>
      <c r="H276" s="855"/>
      <c r="I276" s="785">
        <v>1609145.04</v>
      </c>
      <c r="J276" s="855"/>
      <c r="K276" s="785">
        <v>677714.68</v>
      </c>
      <c r="L276" s="855"/>
      <c r="M276" s="785">
        <v>1356844475.08</v>
      </c>
      <c r="N276" s="298"/>
      <c r="O276" s="298"/>
      <c r="P276" s="298"/>
      <c r="Q276" s="298"/>
      <c r="R276" s="407"/>
      <c r="S276" s="407"/>
      <c r="T276" s="407"/>
      <c r="U276" s="298"/>
    </row>
    <row r="277" spans="1:21" ht="15">
      <c r="A277" s="342"/>
      <c r="B277" s="342"/>
      <c r="C277" s="394" t="s">
        <v>1294</v>
      </c>
      <c r="D277" s="409"/>
      <c r="E277" s="785">
        <v>1120043178.98</v>
      </c>
      <c r="F277" s="855"/>
      <c r="G277" s="785">
        <v>293267.03</v>
      </c>
      <c r="H277" s="855"/>
      <c r="I277" s="785">
        <v>1093478.53</v>
      </c>
      <c r="J277" s="855"/>
      <c r="K277" s="785">
        <v>1415590.29</v>
      </c>
      <c r="L277" s="855"/>
      <c r="M277" s="785">
        <v>1122845514.83</v>
      </c>
      <c r="N277" s="298"/>
      <c r="O277" s="298"/>
      <c r="P277" s="298"/>
      <c r="Q277" s="298"/>
      <c r="R277" s="407"/>
      <c r="S277" s="407"/>
      <c r="T277" s="407"/>
      <c r="U277" s="298"/>
    </row>
    <row r="278" spans="1:21" ht="15">
      <c r="A278" s="342"/>
      <c r="B278" s="342"/>
      <c r="C278" s="394" t="s">
        <v>1292</v>
      </c>
      <c r="D278" s="409"/>
      <c r="E278" s="785">
        <v>927764459.14</v>
      </c>
      <c r="F278" s="855"/>
      <c r="G278" s="785">
        <v>591038.35</v>
      </c>
      <c r="H278" s="855"/>
      <c r="I278" s="785">
        <v>0</v>
      </c>
      <c r="J278" s="855"/>
      <c r="K278" s="785">
        <v>246109.32</v>
      </c>
      <c r="L278" s="855"/>
      <c r="M278" s="785">
        <v>928601606.81</v>
      </c>
      <c r="N278" s="298"/>
      <c r="O278" s="298"/>
      <c r="P278" s="298"/>
      <c r="Q278" s="298"/>
      <c r="R278" s="407"/>
      <c r="S278" s="407"/>
      <c r="T278" s="407"/>
      <c r="U278" s="298"/>
    </row>
    <row r="279" spans="1:21" ht="15">
      <c r="A279" s="342"/>
      <c r="B279" s="342"/>
      <c r="C279" s="394" t="s">
        <v>1291</v>
      </c>
      <c r="D279" s="409"/>
      <c r="E279" s="785">
        <v>723157105.23</v>
      </c>
      <c r="F279" s="855"/>
      <c r="G279" s="785">
        <v>781014.67</v>
      </c>
      <c r="H279" s="855"/>
      <c r="I279" s="785">
        <v>27038.61</v>
      </c>
      <c r="J279" s="855"/>
      <c r="K279" s="785">
        <v>1723195.15</v>
      </c>
      <c r="L279" s="855"/>
      <c r="M279" s="785">
        <v>725688353.66</v>
      </c>
      <c r="N279" s="298"/>
      <c r="O279" s="298"/>
      <c r="P279" s="298"/>
      <c r="Q279" s="298"/>
      <c r="R279" s="407"/>
      <c r="S279" s="407"/>
      <c r="T279" s="407"/>
      <c r="U279" s="298"/>
    </row>
    <row r="280" spans="1:21" ht="15">
      <c r="A280" s="342"/>
      <c r="B280" s="342"/>
      <c r="C280" s="394" t="s">
        <v>1289</v>
      </c>
      <c r="D280" s="409"/>
      <c r="E280" s="785">
        <v>676971072.19</v>
      </c>
      <c r="F280" s="855"/>
      <c r="G280" s="785">
        <v>0</v>
      </c>
      <c r="H280" s="855"/>
      <c r="I280" s="785">
        <v>0</v>
      </c>
      <c r="J280" s="855"/>
      <c r="K280" s="785">
        <v>0</v>
      </c>
      <c r="L280" s="855"/>
      <c r="M280" s="785">
        <v>676971072.19</v>
      </c>
      <c r="N280" s="298"/>
      <c r="O280" s="298"/>
      <c r="P280" s="298"/>
      <c r="Q280" s="298"/>
      <c r="R280" s="407"/>
      <c r="S280" s="407"/>
      <c r="T280" s="407"/>
      <c r="U280" s="298"/>
    </row>
    <row r="281" spans="1:21" ht="15">
      <c r="A281" s="342"/>
      <c r="B281" s="342"/>
      <c r="C281" s="394" t="s">
        <v>1287</v>
      </c>
      <c r="D281" s="409"/>
      <c r="E281" s="785">
        <v>700351683.07</v>
      </c>
      <c r="F281" s="855"/>
      <c r="G281" s="785">
        <v>312487.03</v>
      </c>
      <c r="H281" s="855"/>
      <c r="I281" s="785">
        <v>0</v>
      </c>
      <c r="J281" s="855"/>
      <c r="K281" s="785">
        <v>1329156.59</v>
      </c>
      <c r="L281" s="855"/>
      <c r="M281" s="785">
        <v>701993326.69</v>
      </c>
      <c r="N281" s="298"/>
      <c r="O281" s="298"/>
      <c r="P281" s="298"/>
      <c r="Q281" s="298"/>
      <c r="R281" s="407"/>
      <c r="S281" s="407"/>
      <c r="T281" s="407"/>
      <c r="U281" s="298"/>
    </row>
    <row r="282" spans="1:21" ht="15">
      <c r="A282" s="342"/>
      <c r="B282" s="342"/>
      <c r="C282" s="394" t="s">
        <v>1286</v>
      </c>
      <c r="D282" s="409"/>
      <c r="E282" s="785">
        <v>566778820.72</v>
      </c>
      <c r="F282" s="855"/>
      <c r="G282" s="785">
        <v>265713.28</v>
      </c>
      <c r="H282" s="855"/>
      <c r="I282" s="785">
        <v>0</v>
      </c>
      <c r="J282" s="855"/>
      <c r="K282" s="785">
        <v>0</v>
      </c>
      <c r="L282" s="855"/>
      <c r="M282" s="785">
        <v>567044534</v>
      </c>
      <c r="N282" s="298"/>
      <c r="O282" s="298"/>
      <c r="P282" s="298"/>
      <c r="Q282" s="298"/>
      <c r="R282" s="407"/>
      <c r="S282" s="407"/>
      <c r="T282" s="407"/>
      <c r="U282" s="298"/>
    </row>
    <row r="283" spans="1:21" ht="15">
      <c r="A283" s="411"/>
      <c r="B283" s="411"/>
      <c r="C283" s="394" t="s">
        <v>1285</v>
      </c>
      <c r="D283" s="409"/>
      <c r="E283" s="785">
        <v>310717202.64</v>
      </c>
      <c r="F283" s="855"/>
      <c r="G283" s="785">
        <v>0</v>
      </c>
      <c r="H283" s="855"/>
      <c r="I283" s="785">
        <v>0</v>
      </c>
      <c r="J283" s="855"/>
      <c r="K283" s="785">
        <v>267085.57</v>
      </c>
      <c r="L283" s="855"/>
      <c r="M283" s="785">
        <v>310984288.21</v>
      </c>
      <c r="N283" s="298"/>
      <c r="O283" s="298"/>
      <c r="P283" s="298"/>
      <c r="Q283" s="298"/>
      <c r="R283" s="407"/>
      <c r="S283" s="407"/>
      <c r="T283" s="407"/>
      <c r="U283" s="298"/>
    </row>
    <row r="284" spans="1:21" ht="15">
      <c r="A284" s="413"/>
      <c r="B284" s="413"/>
      <c r="C284" s="394" t="s">
        <v>1278</v>
      </c>
      <c r="D284" s="409"/>
      <c r="E284" s="785">
        <v>52500689.72</v>
      </c>
      <c r="F284" s="855"/>
      <c r="G284" s="785">
        <v>0</v>
      </c>
      <c r="H284" s="855"/>
      <c r="I284" s="785">
        <v>0</v>
      </c>
      <c r="J284" s="855"/>
      <c r="K284" s="785">
        <v>0</v>
      </c>
      <c r="L284" s="855"/>
      <c r="M284" s="785">
        <v>52500689.72</v>
      </c>
      <c r="N284" s="443"/>
      <c r="O284" s="443"/>
      <c r="P284" s="443"/>
      <c r="Q284" s="443"/>
      <c r="R284" s="407"/>
      <c r="S284" s="407"/>
      <c r="T284" s="407"/>
      <c r="U284" s="298"/>
    </row>
    <row r="285" spans="1:20" ht="15">
      <c r="A285" s="412" t="s">
        <v>1342</v>
      </c>
      <c r="B285" s="412"/>
      <c r="C285" s="342"/>
      <c r="D285" s="342"/>
      <c r="E285" s="787">
        <v>11685086522.46</v>
      </c>
      <c r="F285" s="856"/>
      <c r="G285" s="787">
        <v>14469376.32</v>
      </c>
      <c r="H285" s="857"/>
      <c r="I285" s="787">
        <v>4352876.11</v>
      </c>
      <c r="J285" s="857"/>
      <c r="K285" s="787">
        <v>7922492.49</v>
      </c>
      <c r="L285" s="856"/>
      <c r="M285" s="787">
        <v>11711831267.38</v>
      </c>
      <c r="N285" s="305"/>
      <c r="R285" s="305"/>
      <c r="S285" s="407"/>
      <c r="T285" s="407"/>
    </row>
    <row r="286" spans="1:20" ht="18" customHeight="1">
      <c r="A286" s="412"/>
      <c r="B286" s="412"/>
      <c r="C286" s="412"/>
      <c r="D286" s="412"/>
      <c r="E286" s="892"/>
      <c r="F286" s="892"/>
      <c r="G286" s="892"/>
      <c r="H286" s="892"/>
      <c r="I286" s="892"/>
      <c r="J286" s="892"/>
      <c r="K286" s="892"/>
      <c r="L286" s="892"/>
      <c r="M286" s="892"/>
      <c r="N286" s="414"/>
      <c r="R286" s="414"/>
      <c r="S286" s="407"/>
      <c r="T286" s="407"/>
    </row>
    <row r="287" spans="1:20" ht="15">
      <c r="A287" s="393"/>
      <c r="B287" s="393"/>
      <c r="C287" s="393"/>
      <c r="D287" s="393"/>
      <c r="E287" s="949" t="s">
        <v>1347</v>
      </c>
      <c r="F287" s="949"/>
      <c r="G287" s="949"/>
      <c r="H287" s="949"/>
      <c r="I287" s="949"/>
      <c r="J287" s="949"/>
      <c r="K287" s="949"/>
      <c r="L287" s="949"/>
      <c r="M287" s="949"/>
      <c r="N287" s="305"/>
      <c r="R287" s="305"/>
      <c r="S287" s="407"/>
      <c r="T287" s="407"/>
    </row>
    <row r="288" spans="1:20" ht="15">
      <c r="A288" s="393"/>
      <c r="B288" s="393"/>
      <c r="C288" s="393"/>
      <c r="D288" s="393"/>
      <c r="E288" s="858" t="s">
        <v>1312</v>
      </c>
      <c r="F288" s="858"/>
      <c r="G288" s="858"/>
      <c r="H288" s="858"/>
      <c r="I288" s="858"/>
      <c r="J288" s="858"/>
      <c r="K288" s="858"/>
      <c r="L288" s="858"/>
      <c r="M288" s="858"/>
      <c r="N288" s="515"/>
      <c r="R288" s="515"/>
      <c r="S288" s="407"/>
      <c r="T288" s="407"/>
    </row>
    <row r="289" spans="1:20" ht="15">
      <c r="A289" s="393"/>
      <c r="B289" s="393"/>
      <c r="C289" s="393"/>
      <c r="D289" s="393"/>
      <c r="E289" s="858" t="s">
        <v>1311</v>
      </c>
      <c r="F289" s="858"/>
      <c r="G289" s="858" t="s">
        <v>1310</v>
      </c>
      <c r="H289" s="858"/>
      <c r="I289" s="858" t="s">
        <v>1309</v>
      </c>
      <c r="J289" s="858"/>
      <c r="K289" s="858" t="s">
        <v>1308</v>
      </c>
      <c r="L289" s="858"/>
      <c r="M289" s="858"/>
      <c r="N289" s="515"/>
      <c r="O289" s="515"/>
      <c r="P289" s="515"/>
      <c r="Q289" s="515"/>
      <c r="R289" s="515"/>
      <c r="S289" s="515"/>
      <c r="T289" s="515"/>
    </row>
    <row r="290" spans="1:21" ht="15">
      <c r="A290" s="339" t="s">
        <v>1307</v>
      </c>
      <c r="B290" s="339"/>
      <c r="C290" s="339" t="s">
        <v>1282</v>
      </c>
      <c r="D290" s="893"/>
      <c r="E290" s="859" t="s">
        <v>1306</v>
      </c>
      <c r="F290" s="859"/>
      <c r="G290" s="859" t="s">
        <v>1306</v>
      </c>
      <c r="H290" s="859"/>
      <c r="I290" s="859" t="s">
        <v>1306</v>
      </c>
      <c r="J290" s="859"/>
      <c r="K290" s="859" t="s">
        <v>1306</v>
      </c>
      <c r="L290" s="859"/>
      <c r="M290" s="860" t="s">
        <v>1</v>
      </c>
      <c r="N290" s="516"/>
      <c r="O290" s="516"/>
      <c r="P290" s="516"/>
      <c r="Q290" s="516"/>
      <c r="R290" s="516"/>
      <c r="S290" s="516"/>
      <c r="T290" s="516"/>
      <c r="U290" s="517"/>
    </row>
    <row r="291" spans="1:21" ht="15">
      <c r="A291" s="408" t="s">
        <v>1340</v>
      </c>
      <c r="B291" s="408"/>
      <c r="C291" s="394" t="s">
        <v>1302</v>
      </c>
      <c r="D291" s="415"/>
      <c r="E291" s="785">
        <v>44733919.42</v>
      </c>
      <c r="F291" s="855"/>
      <c r="G291" s="785">
        <v>41681.28</v>
      </c>
      <c r="H291" s="855"/>
      <c r="I291" s="785">
        <v>0</v>
      </c>
      <c r="J291" s="855"/>
      <c r="K291" s="785">
        <v>0</v>
      </c>
      <c r="L291" s="855"/>
      <c r="M291" s="785">
        <v>44775600.7</v>
      </c>
      <c r="N291" s="298"/>
      <c r="O291" s="298"/>
      <c r="P291" s="298"/>
      <c r="Q291" s="298"/>
      <c r="R291" s="407"/>
      <c r="S291" s="407"/>
      <c r="T291" s="407"/>
      <c r="U291" s="298"/>
    </row>
    <row r="292" spans="1:21" ht="15">
      <c r="A292" s="303"/>
      <c r="B292" s="303"/>
      <c r="C292" s="394" t="s">
        <v>1300</v>
      </c>
      <c r="D292" s="409"/>
      <c r="E292" s="785">
        <v>28206974.88</v>
      </c>
      <c r="F292" s="855"/>
      <c r="G292" s="785">
        <v>0</v>
      </c>
      <c r="H292" s="855"/>
      <c r="I292" s="785">
        <v>0</v>
      </c>
      <c r="J292" s="855"/>
      <c r="K292" s="785">
        <v>48832.39</v>
      </c>
      <c r="L292" s="855"/>
      <c r="M292" s="785">
        <v>28255807.27</v>
      </c>
      <c r="N292" s="298"/>
      <c r="O292" s="298"/>
      <c r="P292" s="298"/>
      <c r="Q292" s="298"/>
      <c r="R292" s="407"/>
      <c r="S292" s="407"/>
      <c r="T292" s="407"/>
      <c r="U292" s="298"/>
    </row>
    <row r="293" spans="1:21" ht="15">
      <c r="A293" s="342"/>
      <c r="B293" s="342"/>
      <c r="C293" s="394" t="s">
        <v>1299</v>
      </c>
      <c r="D293" s="409"/>
      <c r="E293" s="785">
        <v>42779859.2</v>
      </c>
      <c r="F293" s="855"/>
      <c r="G293" s="785">
        <v>0</v>
      </c>
      <c r="H293" s="855"/>
      <c r="I293" s="785">
        <v>0</v>
      </c>
      <c r="J293" s="855"/>
      <c r="K293" s="785">
        <v>33076.04</v>
      </c>
      <c r="L293" s="855"/>
      <c r="M293" s="785">
        <v>42812935.24</v>
      </c>
      <c r="N293" s="298"/>
      <c r="O293" s="298"/>
      <c r="P293" s="298"/>
      <c r="Q293" s="298"/>
      <c r="R293" s="407"/>
      <c r="S293" s="407"/>
      <c r="T293" s="407"/>
      <c r="U293" s="298"/>
    </row>
    <row r="294" spans="1:21" ht="15">
      <c r="A294" s="342"/>
      <c r="B294" s="342"/>
      <c r="C294" s="394" t="s">
        <v>1298</v>
      </c>
      <c r="D294" s="409"/>
      <c r="E294" s="785">
        <v>54750519.59</v>
      </c>
      <c r="F294" s="855"/>
      <c r="G294" s="785">
        <v>48215.15</v>
      </c>
      <c r="H294" s="855"/>
      <c r="I294" s="785">
        <v>0</v>
      </c>
      <c r="J294" s="855"/>
      <c r="K294" s="785">
        <v>0</v>
      </c>
      <c r="L294" s="855"/>
      <c r="M294" s="785">
        <v>54798734.74</v>
      </c>
      <c r="N294" s="298"/>
      <c r="O294" s="298"/>
      <c r="P294" s="298"/>
      <c r="Q294" s="298"/>
      <c r="R294" s="407"/>
      <c r="S294" s="407"/>
      <c r="T294" s="407"/>
      <c r="U294" s="298"/>
    </row>
    <row r="295" spans="1:21" ht="15">
      <c r="A295" s="342"/>
      <c r="B295" s="342"/>
      <c r="C295" s="394" t="s">
        <v>1296</v>
      </c>
      <c r="D295" s="409"/>
      <c r="E295" s="785">
        <v>72052900.42</v>
      </c>
      <c r="F295" s="855"/>
      <c r="G295" s="785">
        <v>0</v>
      </c>
      <c r="H295" s="855"/>
      <c r="I295" s="785">
        <v>128264.24</v>
      </c>
      <c r="J295" s="855"/>
      <c r="K295" s="785">
        <v>188175.17</v>
      </c>
      <c r="L295" s="855"/>
      <c r="M295" s="785">
        <v>72369339.83</v>
      </c>
      <c r="N295" s="298"/>
      <c r="O295" s="298"/>
      <c r="P295" s="298"/>
      <c r="Q295" s="298"/>
      <c r="R295" s="407"/>
      <c r="S295" s="407"/>
      <c r="T295" s="407"/>
      <c r="U295" s="298"/>
    </row>
    <row r="296" spans="1:21" ht="15">
      <c r="A296" s="342"/>
      <c r="B296" s="342"/>
      <c r="C296" s="394" t="s">
        <v>1295</v>
      </c>
      <c r="D296" s="409"/>
      <c r="E296" s="785">
        <v>97207926.25</v>
      </c>
      <c r="F296" s="855"/>
      <c r="G296" s="785">
        <v>181914.54</v>
      </c>
      <c r="H296" s="855"/>
      <c r="I296" s="785">
        <v>0</v>
      </c>
      <c r="J296" s="855"/>
      <c r="K296" s="785">
        <v>100773.25</v>
      </c>
      <c r="L296" s="855"/>
      <c r="M296" s="785">
        <v>97490614.04</v>
      </c>
      <c r="N296" s="298"/>
      <c r="O296" s="298"/>
      <c r="P296" s="298"/>
      <c r="Q296" s="298"/>
      <c r="R296" s="407"/>
      <c r="S296" s="407"/>
      <c r="T296" s="407"/>
      <c r="U296" s="298"/>
    </row>
    <row r="297" spans="1:21" ht="15">
      <c r="A297" s="342"/>
      <c r="B297" s="342"/>
      <c r="C297" s="394" t="s">
        <v>1294</v>
      </c>
      <c r="D297" s="409"/>
      <c r="E297" s="785">
        <v>108955626.64</v>
      </c>
      <c r="F297" s="855"/>
      <c r="G297" s="785">
        <v>263477.25</v>
      </c>
      <c r="H297" s="855"/>
      <c r="I297" s="785">
        <v>143744.79</v>
      </c>
      <c r="J297" s="855"/>
      <c r="K297" s="785">
        <v>147771.34</v>
      </c>
      <c r="L297" s="855"/>
      <c r="M297" s="785">
        <v>109510620.02</v>
      </c>
      <c r="N297" s="298"/>
      <c r="O297" s="298"/>
      <c r="P297" s="298"/>
      <c r="Q297" s="298"/>
      <c r="R297" s="407"/>
      <c r="S297" s="407"/>
      <c r="T297" s="407"/>
      <c r="U297" s="298"/>
    </row>
    <row r="298" spans="1:21" ht="15">
      <c r="A298" s="342"/>
      <c r="B298" s="342"/>
      <c r="C298" s="394" t="s">
        <v>1292</v>
      </c>
      <c r="D298" s="409"/>
      <c r="E298" s="785">
        <v>133667229.6</v>
      </c>
      <c r="F298" s="855"/>
      <c r="G298" s="785">
        <v>0</v>
      </c>
      <c r="H298" s="855"/>
      <c r="I298" s="785">
        <v>170024.55</v>
      </c>
      <c r="J298" s="855"/>
      <c r="K298" s="785">
        <v>0</v>
      </c>
      <c r="L298" s="855"/>
      <c r="M298" s="785">
        <v>133837254.15</v>
      </c>
      <c r="N298" s="298"/>
      <c r="O298" s="298"/>
      <c r="P298" s="298"/>
      <c r="Q298" s="298"/>
      <c r="R298" s="407"/>
      <c r="S298" s="407"/>
      <c r="T298" s="407"/>
      <c r="U298" s="298"/>
    </row>
    <row r="299" spans="1:21" ht="15">
      <c r="A299" s="342"/>
      <c r="B299" s="342"/>
      <c r="C299" s="394" t="s">
        <v>1291</v>
      </c>
      <c r="D299" s="409"/>
      <c r="E299" s="785">
        <v>129725321.06</v>
      </c>
      <c r="F299" s="855"/>
      <c r="G299" s="785">
        <v>510876.11</v>
      </c>
      <c r="H299" s="855"/>
      <c r="I299" s="785">
        <v>763986.14</v>
      </c>
      <c r="J299" s="855"/>
      <c r="K299" s="785">
        <v>160131.22</v>
      </c>
      <c r="L299" s="855"/>
      <c r="M299" s="785">
        <v>131160314.53</v>
      </c>
      <c r="N299" s="298"/>
      <c r="O299" s="298"/>
      <c r="P299" s="298"/>
      <c r="Q299" s="298"/>
      <c r="R299" s="407"/>
      <c r="S299" s="407"/>
      <c r="T299" s="407"/>
      <c r="U299" s="298"/>
    </row>
    <row r="300" spans="1:21" ht="15">
      <c r="A300" s="342"/>
      <c r="B300" s="342"/>
      <c r="C300" s="394" t="s">
        <v>1289</v>
      </c>
      <c r="D300" s="409"/>
      <c r="E300" s="785">
        <v>141087985.82</v>
      </c>
      <c r="F300" s="855"/>
      <c r="G300" s="785">
        <v>187013.08</v>
      </c>
      <c r="H300" s="855"/>
      <c r="I300" s="785">
        <v>0</v>
      </c>
      <c r="J300" s="855"/>
      <c r="K300" s="785">
        <v>535511.32</v>
      </c>
      <c r="L300" s="855"/>
      <c r="M300" s="785">
        <v>141810510.22</v>
      </c>
      <c r="N300" s="298"/>
      <c r="O300" s="298"/>
      <c r="P300" s="298"/>
      <c r="Q300" s="298"/>
      <c r="R300" s="407"/>
      <c r="S300" s="407"/>
      <c r="T300" s="407"/>
      <c r="U300" s="298"/>
    </row>
    <row r="301" spans="1:21" ht="15">
      <c r="A301" s="342"/>
      <c r="B301" s="342"/>
      <c r="C301" s="394" t="s">
        <v>1287</v>
      </c>
      <c r="D301" s="409"/>
      <c r="E301" s="785">
        <v>157383497.76</v>
      </c>
      <c r="F301" s="855"/>
      <c r="G301" s="785">
        <v>0</v>
      </c>
      <c r="H301" s="855"/>
      <c r="I301" s="785">
        <v>0</v>
      </c>
      <c r="J301" s="855"/>
      <c r="K301" s="785">
        <v>250081.81</v>
      </c>
      <c r="L301" s="855"/>
      <c r="M301" s="785">
        <v>157633579.57</v>
      </c>
      <c r="N301" s="298"/>
      <c r="O301" s="298"/>
      <c r="P301" s="298"/>
      <c r="Q301" s="298"/>
      <c r="R301" s="407"/>
      <c r="S301" s="407"/>
      <c r="T301" s="407"/>
      <c r="U301" s="298"/>
    </row>
    <row r="302" spans="1:21" ht="15">
      <c r="A302" s="342"/>
      <c r="B302" s="342"/>
      <c r="C302" s="394" t="s">
        <v>1286</v>
      </c>
      <c r="D302" s="409"/>
      <c r="E302" s="785">
        <v>205857951.99</v>
      </c>
      <c r="F302" s="855"/>
      <c r="G302" s="785">
        <v>0</v>
      </c>
      <c r="H302" s="855"/>
      <c r="I302" s="785">
        <v>230637.14</v>
      </c>
      <c r="J302" s="855"/>
      <c r="K302" s="785">
        <v>241773.63</v>
      </c>
      <c r="L302" s="855"/>
      <c r="M302" s="785">
        <v>206330362.76</v>
      </c>
      <c r="N302" s="298"/>
      <c r="O302" s="298"/>
      <c r="P302" s="298"/>
      <c r="Q302" s="298"/>
      <c r="R302" s="407"/>
      <c r="S302" s="407"/>
      <c r="T302" s="407"/>
      <c r="U302" s="298"/>
    </row>
    <row r="303" spans="1:21" ht="15">
      <c r="A303" s="411"/>
      <c r="B303" s="411"/>
      <c r="C303" s="394" t="s">
        <v>1285</v>
      </c>
      <c r="D303" s="409"/>
      <c r="E303" s="785">
        <v>83018689.97</v>
      </c>
      <c r="F303" s="855"/>
      <c r="G303" s="785">
        <v>0</v>
      </c>
      <c r="H303" s="855"/>
      <c r="I303" s="785">
        <v>0</v>
      </c>
      <c r="J303" s="855"/>
      <c r="K303" s="785">
        <v>111807.72</v>
      </c>
      <c r="L303" s="855"/>
      <c r="M303" s="785">
        <v>83130497.69</v>
      </c>
      <c r="N303" s="298"/>
      <c r="O303" s="298"/>
      <c r="P303" s="298"/>
      <c r="Q303" s="298"/>
      <c r="R303" s="407"/>
      <c r="S303" s="407"/>
      <c r="T303" s="407"/>
      <c r="U303" s="298"/>
    </row>
    <row r="304" spans="1:21" ht="15">
      <c r="A304" s="413"/>
      <c r="B304" s="413"/>
      <c r="C304" s="394" t="s">
        <v>1278</v>
      </c>
      <c r="D304" s="409"/>
      <c r="E304" s="785">
        <v>1145707.33</v>
      </c>
      <c r="F304" s="855"/>
      <c r="G304" s="785">
        <v>0</v>
      </c>
      <c r="H304" s="855"/>
      <c r="I304" s="785">
        <v>0</v>
      </c>
      <c r="J304" s="855"/>
      <c r="K304" s="785">
        <v>0</v>
      </c>
      <c r="L304" s="855"/>
      <c r="M304" s="785">
        <v>1145707.33</v>
      </c>
      <c r="N304" s="298"/>
      <c r="O304" s="298"/>
      <c r="P304" s="298"/>
      <c r="Q304" s="298"/>
      <c r="R304" s="407"/>
      <c r="S304" s="407"/>
      <c r="T304" s="407"/>
      <c r="U304" s="298"/>
    </row>
    <row r="305" spans="1:20" ht="15">
      <c r="A305" s="412" t="s">
        <v>1339</v>
      </c>
      <c r="B305" s="412"/>
      <c r="C305" s="412"/>
      <c r="D305" s="412"/>
      <c r="E305" s="787">
        <v>1300574109.93</v>
      </c>
      <c r="F305" s="856"/>
      <c r="G305" s="787">
        <v>1233177.41</v>
      </c>
      <c r="H305" s="857"/>
      <c r="I305" s="787">
        <v>1436656.86</v>
      </c>
      <c r="J305" s="857"/>
      <c r="K305" s="787">
        <v>1817933.89</v>
      </c>
      <c r="L305" s="856"/>
      <c r="M305" s="787">
        <v>1305061878.09</v>
      </c>
      <c r="N305" s="414"/>
      <c r="R305" s="414"/>
      <c r="S305" s="407"/>
      <c r="T305" s="407"/>
    </row>
    <row r="306" spans="1:20" ht="18" customHeight="1">
      <c r="A306" s="412"/>
      <c r="B306" s="412"/>
      <c r="C306" s="412"/>
      <c r="D306" s="412"/>
      <c r="E306" s="416"/>
      <c r="F306" s="410"/>
      <c r="G306" s="416"/>
      <c r="H306" s="417"/>
      <c r="I306" s="416"/>
      <c r="J306" s="417"/>
      <c r="K306" s="398"/>
      <c r="L306" s="417"/>
      <c r="M306" s="416"/>
      <c r="N306" s="414"/>
      <c r="R306" s="414"/>
      <c r="S306" s="407"/>
      <c r="T306" s="407"/>
    </row>
    <row r="307" spans="1:20" ht="15">
      <c r="A307" s="412"/>
      <c r="B307" s="412"/>
      <c r="C307" s="412"/>
      <c r="D307" s="412"/>
      <c r="E307" s="416"/>
      <c r="F307" s="410"/>
      <c r="G307" s="416"/>
      <c r="H307" s="417"/>
      <c r="I307" s="416"/>
      <c r="J307" s="417"/>
      <c r="K307" s="398"/>
      <c r="L307" s="417"/>
      <c r="M307" s="416"/>
      <c r="N307" s="414"/>
      <c r="R307" s="414"/>
      <c r="S307" s="407"/>
      <c r="T307" s="407"/>
    </row>
    <row r="308" spans="1:20" ht="15">
      <c r="A308" s="412"/>
      <c r="B308" s="412"/>
      <c r="C308" s="412"/>
      <c r="D308" s="412"/>
      <c r="E308" s="416"/>
      <c r="F308" s="410"/>
      <c r="G308" s="416"/>
      <c r="H308" s="417"/>
      <c r="I308" s="416"/>
      <c r="J308" s="417"/>
      <c r="K308" s="398"/>
      <c r="L308" s="417"/>
      <c r="M308" s="416"/>
      <c r="N308" s="414"/>
      <c r="R308" s="414"/>
      <c r="S308" s="407"/>
      <c r="T308" s="407"/>
    </row>
    <row r="309" spans="1:20" ht="15">
      <c r="A309" s="412"/>
      <c r="B309" s="412"/>
      <c r="C309" s="412"/>
      <c r="D309" s="412"/>
      <c r="E309" s="416"/>
      <c r="F309" s="410"/>
      <c r="G309" s="416"/>
      <c r="H309" s="417"/>
      <c r="I309" s="416"/>
      <c r="J309" s="417"/>
      <c r="K309" s="398"/>
      <c r="L309" s="417"/>
      <c r="M309" s="416"/>
      <c r="N309" s="414"/>
      <c r="R309" s="414"/>
      <c r="S309" s="407"/>
      <c r="T309" s="407"/>
    </row>
    <row r="310" spans="1:20" ht="15">
      <c r="A310" s="412"/>
      <c r="B310" s="412"/>
      <c r="C310" s="412"/>
      <c r="D310" s="412"/>
      <c r="E310" s="416"/>
      <c r="F310" s="410"/>
      <c r="G310" s="416"/>
      <c r="H310" s="417"/>
      <c r="I310" s="416"/>
      <c r="J310" s="417"/>
      <c r="K310" s="398"/>
      <c r="L310" s="417"/>
      <c r="M310" s="416"/>
      <c r="N310" s="414"/>
      <c r="R310" s="414"/>
      <c r="S310" s="407"/>
      <c r="T310" s="407"/>
    </row>
    <row r="311" spans="1:20" ht="15">
      <c r="A311" s="412"/>
      <c r="B311" s="412"/>
      <c r="C311" s="412"/>
      <c r="D311" s="412"/>
      <c r="E311" s="416"/>
      <c r="F311" s="410"/>
      <c r="G311" s="416"/>
      <c r="H311" s="417"/>
      <c r="I311" s="416"/>
      <c r="J311" s="417"/>
      <c r="K311" s="398"/>
      <c r="L311" s="417"/>
      <c r="M311" s="416"/>
      <c r="N311" s="414"/>
      <c r="R311" s="414"/>
      <c r="S311" s="407"/>
      <c r="T311" s="407"/>
    </row>
    <row r="312" spans="1:20" ht="15">
      <c r="A312" s="412"/>
      <c r="B312" s="412"/>
      <c r="C312" s="412"/>
      <c r="D312" s="412"/>
      <c r="E312" s="416"/>
      <c r="F312" s="410"/>
      <c r="G312" s="416"/>
      <c r="H312" s="417"/>
      <c r="I312" s="416"/>
      <c r="J312" s="417"/>
      <c r="K312" s="398"/>
      <c r="L312" s="417"/>
      <c r="M312" s="416"/>
      <c r="N312" s="414"/>
      <c r="R312" s="414"/>
      <c r="S312" s="407"/>
      <c r="T312" s="407"/>
    </row>
    <row r="313" spans="1:20" ht="15">
      <c r="A313" s="412"/>
      <c r="B313" s="412"/>
      <c r="C313" s="412"/>
      <c r="D313" s="412"/>
      <c r="E313" s="416"/>
      <c r="F313" s="410"/>
      <c r="G313" s="416"/>
      <c r="H313" s="417"/>
      <c r="I313" s="416"/>
      <c r="J313" s="417"/>
      <c r="K313" s="398"/>
      <c r="L313" s="417"/>
      <c r="M313" s="416"/>
      <c r="N313" s="414"/>
      <c r="R313" s="414"/>
      <c r="S313" s="407"/>
      <c r="T313" s="407"/>
    </row>
    <row r="314" spans="1:20" ht="15">
      <c r="A314" s="412"/>
      <c r="B314" s="412"/>
      <c r="C314" s="412"/>
      <c r="D314" s="412"/>
      <c r="E314" s="416"/>
      <c r="F314" s="410"/>
      <c r="G314" s="416"/>
      <c r="H314" s="417"/>
      <c r="I314" s="416"/>
      <c r="J314" s="417"/>
      <c r="K314" s="398"/>
      <c r="L314" s="417"/>
      <c r="M314" s="416"/>
      <c r="N314" s="414"/>
      <c r="R314" s="414"/>
      <c r="S314" s="407"/>
      <c r="T314" s="407"/>
    </row>
    <row r="315" spans="1:20" ht="15">
      <c r="A315" s="412"/>
      <c r="B315" s="412"/>
      <c r="C315" s="412"/>
      <c r="D315" s="412"/>
      <c r="E315" s="416"/>
      <c r="F315" s="410"/>
      <c r="G315" s="416"/>
      <c r="H315" s="417"/>
      <c r="I315" s="416"/>
      <c r="J315" s="417"/>
      <c r="K315" s="398"/>
      <c r="L315" s="417"/>
      <c r="M315" s="416"/>
      <c r="N315" s="414"/>
      <c r="R315" s="414"/>
      <c r="S315" s="407"/>
      <c r="T315" s="407"/>
    </row>
    <row r="316" spans="1:20" ht="15">
      <c r="A316" s="412"/>
      <c r="B316" s="412"/>
      <c r="C316" s="412"/>
      <c r="D316" s="412"/>
      <c r="E316" s="416"/>
      <c r="F316" s="410"/>
      <c r="G316" s="416"/>
      <c r="H316" s="417"/>
      <c r="I316" s="416"/>
      <c r="J316" s="417"/>
      <c r="K316" s="398"/>
      <c r="L316" s="417"/>
      <c r="M316" s="416"/>
      <c r="N316" s="414"/>
      <c r="R316" s="414"/>
      <c r="S316" s="407"/>
      <c r="T316" s="407"/>
    </row>
    <row r="317" spans="1:20" ht="15">
      <c r="A317" s="412"/>
      <c r="B317" s="412"/>
      <c r="C317" s="412"/>
      <c r="D317" s="412"/>
      <c r="E317" s="416"/>
      <c r="F317" s="410"/>
      <c r="G317" s="416"/>
      <c r="H317" s="417"/>
      <c r="I317" s="416"/>
      <c r="J317" s="417"/>
      <c r="K317" s="398"/>
      <c r="L317" s="417"/>
      <c r="M317" s="416"/>
      <c r="N317" s="414"/>
      <c r="R317" s="414"/>
      <c r="S317" s="407"/>
      <c r="T317" s="407"/>
    </row>
    <row r="318" spans="1:20" ht="15">
      <c r="A318" s="412"/>
      <c r="B318" s="412"/>
      <c r="C318" s="412"/>
      <c r="D318" s="412"/>
      <c r="E318" s="416"/>
      <c r="F318" s="410"/>
      <c r="G318" s="416"/>
      <c r="H318" s="417"/>
      <c r="I318" s="416"/>
      <c r="J318" s="417"/>
      <c r="K318" s="398"/>
      <c r="L318" s="417"/>
      <c r="M318" s="416"/>
      <c r="N318" s="414"/>
      <c r="R318" s="414"/>
      <c r="S318" s="407"/>
      <c r="T318" s="407"/>
    </row>
    <row r="319" spans="1:20" ht="15">
      <c r="A319" s="299" t="s">
        <v>1110</v>
      </c>
      <c r="B319" s="361"/>
      <c r="C319" s="361"/>
      <c r="D319" s="361"/>
      <c r="E319" s="362" t="s">
        <v>2201</v>
      </c>
      <c r="F319" s="829"/>
      <c r="G319" s="364"/>
      <c r="H319" s="365"/>
      <c r="I319" s="365"/>
      <c r="J319" s="366"/>
      <c r="K319" s="367"/>
      <c r="L319" s="368"/>
      <c r="M319" s="369" t="s">
        <v>1351</v>
      </c>
      <c r="N319" s="305"/>
      <c r="R319" s="305"/>
      <c r="S319" s="407"/>
      <c r="T319" s="407"/>
    </row>
    <row r="320" spans="1:18" ht="23.25">
      <c r="A320" s="297" t="s">
        <v>1157</v>
      </c>
      <c r="B320" s="300"/>
      <c r="C320" s="300"/>
      <c r="D320" s="300"/>
      <c r="E320" s="830"/>
      <c r="F320" s="831"/>
      <c r="G320" s="832"/>
      <c r="H320" s="832"/>
      <c r="I320" s="832"/>
      <c r="J320" s="303"/>
      <c r="K320" s="833"/>
      <c r="L320" s="832"/>
      <c r="M320" s="832"/>
      <c r="N320" s="305"/>
      <c r="R320" s="305"/>
    </row>
    <row r="321" spans="1:20" ht="15.75">
      <c r="A321" s="306" t="s">
        <v>1156</v>
      </c>
      <c r="B321" s="306"/>
      <c r="C321" s="306"/>
      <c r="D321" s="306"/>
      <c r="E321" s="834"/>
      <c r="F321" s="835"/>
      <c r="G321" s="308">
        <v>43830</v>
      </c>
      <c r="H321" s="303"/>
      <c r="J321" s="303"/>
      <c r="K321" s="309"/>
      <c r="L321" s="303"/>
      <c r="M321" s="310"/>
      <c r="N321" s="305"/>
      <c r="R321" s="305"/>
      <c r="S321" s="407"/>
      <c r="T321" s="407"/>
    </row>
    <row r="322" spans="1:20" ht="15.75">
      <c r="A322" s="306"/>
      <c r="B322" s="306"/>
      <c r="C322" s="306"/>
      <c r="D322" s="306"/>
      <c r="E322" s="834"/>
      <c r="F322" s="835"/>
      <c r="G322" s="303"/>
      <c r="H322" s="303"/>
      <c r="I322" s="311"/>
      <c r="J322" s="303"/>
      <c r="K322" s="309"/>
      <c r="L322" s="303"/>
      <c r="M322" s="310"/>
      <c r="N322" s="305"/>
      <c r="R322" s="305"/>
      <c r="S322" s="407"/>
      <c r="T322" s="407"/>
    </row>
    <row r="323" spans="1:20" ht="15">
      <c r="A323" s="303"/>
      <c r="B323" s="303"/>
      <c r="C323" s="303"/>
      <c r="D323" s="303"/>
      <c r="E323" s="303"/>
      <c r="F323" s="312"/>
      <c r="G323" s="303"/>
      <c r="H323" s="303"/>
      <c r="I323" s="303"/>
      <c r="J323" s="303"/>
      <c r="K323" s="309"/>
      <c r="L323" s="303"/>
      <c r="M323" s="310"/>
      <c r="N323" s="305"/>
      <c r="R323" s="305"/>
      <c r="S323" s="407"/>
      <c r="T323" s="407"/>
    </row>
    <row r="324" spans="1:20" ht="18" customHeight="1">
      <c r="A324" s="303"/>
      <c r="B324" s="303"/>
      <c r="C324" s="303"/>
      <c r="D324" s="303"/>
      <c r="E324" s="303"/>
      <c r="F324" s="312"/>
      <c r="G324" s="303"/>
      <c r="H324" s="303"/>
      <c r="I324" s="303"/>
      <c r="J324" s="303"/>
      <c r="K324" s="309"/>
      <c r="L324" s="303"/>
      <c r="M324" s="310"/>
      <c r="N324" s="305"/>
      <c r="R324" s="305"/>
      <c r="S324" s="407"/>
      <c r="T324" s="407"/>
    </row>
    <row r="325" spans="1:20" ht="15">
      <c r="A325" s="401" t="s">
        <v>1316</v>
      </c>
      <c r="B325" s="401"/>
      <c r="C325" s="401"/>
      <c r="D325" s="401"/>
      <c r="E325" s="401"/>
      <c r="F325" s="401"/>
      <c r="G325" s="401"/>
      <c r="H325" s="401"/>
      <c r="I325" s="401"/>
      <c r="J325" s="401"/>
      <c r="K325" s="402"/>
      <c r="L325" s="401"/>
      <c r="M325" s="401"/>
      <c r="N325" s="405"/>
      <c r="R325" s="405"/>
      <c r="S325" s="407"/>
      <c r="T325" s="407"/>
    </row>
    <row r="326" spans="1:20" ht="15">
      <c r="A326" s="342"/>
      <c r="B326" s="342"/>
      <c r="C326" s="342"/>
      <c r="D326" s="342"/>
      <c r="E326" s="342"/>
      <c r="F326" s="403"/>
      <c r="G326" s="342"/>
      <c r="H326" s="342"/>
      <c r="I326" s="342"/>
      <c r="J326" s="342"/>
      <c r="K326" s="391"/>
      <c r="L326" s="342"/>
      <c r="M326" s="404"/>
      <c r="N326" s="305"/>
      <c r="R326" s="305"/>
      <c r="S326" s="407"/>
      <c r="T326" s="407"/>
    </row>
    <row r="327" spans="1:20" ht="15">
      <c r="A327" s="393"/>
      <c r="B327" s="393"/>
      <c r="C327" s="393"/>
      <c r="D327" s="393"/>
      <c r="E327" s="948" t="s">
        <v>1347</v>
      </c>
      <c r="F327" s="948"/>
      <c r="G327" s="948"/>
      <c r="H327" s="948"/>
      <c r="I327" s="948"/>
      <c r="J327" s="948"/>
      <c r="K327" s="948"/>
      <c r="L327" s="948"/>
      <c r="M327" s="948"/>
      <c r="N327" s="305"/>
      <c r="R327" s="305"/>
      <c r="S327" s="407"/>
      <c r="T327" s="407"/>
    </row>
    <row r="328" spans="1:20" ht="15">
      <c r="A328" s="393"/>
      <c r="B328" s="393"/>
      <c r="C328" s="393"/>
      <c r="D328" s="393"/>
      <c r="E328" s="826" t="s">
        <v>1312</v>
      </c>
      <c r="F328" s="458"/>
      <c r="G328" s="458"/>
      <c r="H328" s="458"/>
      <c r="I328" s="458"/>
      <c r="J328" s="458"/>
      <c r="K328" s="458"/>
      <c r="L328" s="458"/>
      <c r="M328" s="458"/>
      <c r="N328" s="515"/>
      <c r="R328" s="515"/>
      <c r="S328" s="407"/>
      <c r="T328" s="407"/>
    </row>
    <row r="329" spans="1:20" ht="15">
      <c r="A329" s="393"/>
      <c r="B329" s="393"/>
      <c r="C329" s="393"/>
      <c r="D329" s="393"/>
      <c r="E329" s="826" t="s">
        <v>1311</v>
      </c>
      <c r="F329" s="458"/>
      <c r="G329" s="826" t="s">
        <v>1310</v>
      </c>
      <c r="H329" s="826"/>
      <c r="I329" s="826" t="s">
        <v>1309</v>
      </c>
      <c r="J329" s="826"/>
      <c r="K329" s="826" t="s">
        <v>1308</v>
      </c>
      <c r="L329" s="458"/>
      <c r="M329" s="458"/>
      <c r="N329" s="515"/>
      <c r="O329" s="515"/>
      <c r="P329" s="515"/>
      <c r="Q329" s="515"/>
      <c r="R329" s="515"/>
      <c r="S329" s="515"/>
      <c r="T329" s="515"/>
    </row>
    <row r="330" spans="1:21" ht="15">
      <c r="A330" s="339" t="s">
        <v>1307</v>
      </c>
      <c r="B330" s="339"/>
      <c r="C330" s="339" t="s">
        <v>1282</v>
      </c>
      <c r="D330" s="893"/>
      <c r="E330" s="827" t="s">
        <v>1306</v>
      </c>
      <c r="F330" s="370"/>
      <c r="G330" s="827" t="s">
        <v>1306</v>
      </c>
      <c r="H330" s="370"/>
      <c r="I330" s="827" t="s">
        <v>1306</v>
      </c>
      <c r="J330" s="310"/>
      <c r="K330" s="827" t="s">
        <v>1306</v>
      </c>
      <c r="L330" s="310"/>
      <c r="M330" s="836" t="s">
        <v>1</v>
      </c>
      <c r="N330" s="516"/>
      <c r="O330" s="516"/>
      <c r="P330" s="516"/>
      <c r="Q330" s="516"/>
      <c r="R330" s="516"/>
      <c r="S330" s="516"/>
      <c r="T330" s="516"/>
      <c r="U330" s="517"/>
    </row>
    <row r="331" spans="1:21" ht="15">
      <c r="A331" s="408" t="s">
        <v>1338</v>
      </c>
      <c r="B331" s="408"/>
      <c r="C331" s="394" t="s">
        <v>1302</v>
      </c>
      <c r="D331" s="409"/>
      <c r="E331" s="785">
        <v>21882682.2</v>
      </c>
      <c r="F331" s="855"/>
      <c r="G331" s="785">
        <v>95748.18</v>
      </c>
      <c r="H331" s="855"/>
      <c r="I331" s="785">
        <v>14572.83</v>
      </c>
      <c r="J331" s="855"/>
      <c r="K331" s="785">
        <v>0</v>
      </c>
      <c r="L331" s="855"/>
      <c r="M331" s="785">
        <v>21993003.21</v>
      </c>
      <c r="N331" s="298"/>
      <c r="O331" s="298"/>
      <c r="P331" s="298"/>
      <c r="Q331" s="298"/>
      <c r="R331" s="407"/>
      <c r="S331" s="407"/>
      <c r="T331" s="407"/>
      <c r="U331" s="298"/>
    </row>
    <row r="332" spans="1:21" ht="15">
      <c r="A332" s="303"/>
      <c r="B332" s="303"/>
      <c r="C332" s="394" t="s">
        <v>1300</v>
      </c>
      <c r="D332" s="409"/>
      <c r="E332" s="785">
        <v>13008969.42</v>
      </c>
      <c r="F332" s="855"/>
      <c r="G332" s="785">
        <v>0</v>
      </c>
      <c r="H332" s="855"/>
      <c r="I332" s="785">
        <v>65258</v>
      </c>
      <c r="J332" s="855"/>
      <c r="K332" s="785">
        <v>65578.92</v>
      </c>
      <c r="L332" s="855"/>
      <c r="M332" s="785">
        <v>13139806.34</v>
      </c>
      <c r="N332" s="298"/>
      <c r="O332" s="298"/>
      <c r="P332" s="298"/>
      <c r="Q332" s="298"/>
      <c r="R332" s="407"/>
      <c r="S332" s="407"/>
      <c r="T332" s="407"/>
      <c r="U332" s="298"/>
    </row>
    <row r="333" spans="1:21" ht="15">
      <c r="A333" s="342"/>
      <c r="B333" s="342"/>
      <c r="C333" s="394" t="s">
        <v>1299</v>
      </c>
      <c r="D333" s="409"/>
      <c r="E333" s="785">
        <v>19352588.15</v>
      </c>
      <c r="F333" s="855"/>
      <c r="G333" s="785">
        <v>70960.86</v>
      </c>
      <c r="H333" s="855"/>
      <c r="I333" s="785">
        <v>0</v>
      </c>
      <c r="J333" s="855"/>
      <c r="K333" s="785">
        <v>0</v>
      </c>
      <c r="L333" s="855"/>
      <c r="M333" s="785">
        <v>19423549.01</v>
      </c>
      <c r="N333" s="298"/>
      <c r="O333" s="298"/>
      <c r="P333" s="298"/>
      <c r="Q333" s="298"/>
      <c r="R333" s="407"/>
      <c r="S333" s="407"/>
      <c r="T333" s="407"/>
      <c r="U333" s="298"/>
    </row>
    <row r="334" spans="1:21" ht="15">
      <c r="A334" s="342"/>
      <c r="B334" s="342"/>
      <c r="C334" s="394" t="s">
        <v>1298</v>
      </c>
      <c r="D334" s="409"/>
      <c r="E334" s="785">
        <v>29970769.93</v>
      </c>
      <c r="F334" s="855"/>
      <c r="G334" s="785">
        <v>0</v>
      </c>
      <c r="H334" s="855"/>
      <c r="I334" s="785">
        <v>0</v>
      </c>
      <c r="J334" s="855"/>
      <c r="K334" s="785">
        <v>108043.49</v>
      </c>
      <c r="L334" s="855"/>
      <c r="M334" s="785">
        <v>30078813.42</v>
      </c>
      <c r="N334" s="298"/>
      <c r="O334" s="298"/>
      <c r="P334" s="298"/>
      <c r="Q334" s="298"/>
      <c r="R334" s="407"/>
      <c r="S334" s="407"/>
      <c r="T334" s="407"/>
      <c r="U334" s="298"/>
    </row>
    <row r="335" spans="1:21" ht="15">
      <c r="A335" s="342"/>
      <c r="B335" s="342"/>
      <c r="C335" s="394" t="s">
        <v>1296</v>
      </c>
      <c r="D335" s="409"/>
      <c r="E335" s="785">
        <v>40547552.96</v>
      </c>
      <c r="F335" s="855"/>
      <c r="G335" s="785">
        <v>85035.5</v>
      </c>
      <c r="H335" s="855"/>
      <c r="I335" s="785">
        <v>0</v>
      </c>
      <c r="J335" s="855"/>
      <c r="K335" s="785">
        <v>0</v>
      </c>
      <c r="L335" s="855"/>
      <c r="M335" s="785">
        <v>40632588.46</v>
      </c>
      <c r="N335" s="298"/>
      <c r="O335" s="298"/>
      <c r="P335" s="298"/>
      <c r="Q335" s="298"/>
      <c r="R335" s="407"/>
      <c r="S335" s="407"/>
      <c r="T335" s="407"/>
      <c r="U335" s="298"/>
    </row>
    <row r="336" spans="1:21" ht="15">
      <c r="A336" s="342"/>
      <c r="B336" s="342"/>
      <c r="C336" s="394" t="s">
        <v>1295</v>
      </c>
      <c r="D336" s="409"/>
      <c r="E336" s="785">
        <v>52530316.81</v>
      </c>
      <c r="F336" s="855"/>
      <c r="G336" s="785">
        <v>24372.53</v>
      </c>
      <c r="H336" s="855"/>
      <c r="I336" s="785">
        <v>0</v>
      </c>
      <c r="J336" s="855"/>
      <c r="K336" s="785">
        <v>232410.11</v>
      </c>
      <c r="L336" s="855"/>
      <c r="M336" s="785">
        <v>52787099.45</v>
      </c>
      <c r="N336" s="298"/>
      <c r="O336" s="298"/>
      <c r="P336" s="298"/>
      <c r="Q336" s="298"/>
      <c r="R336" s="407"/>
      <c r="S336" s="407"/>
      <c r="T336" s="407"/>
      <c r="U336" s="298"/>
    </row>
    <row r="337" spans="1:21" ht="15">
      <c r="A337" s="342"/>
      <c r="B337" s="342"/>
      <c r="C337" s="394" t="s">
        <v>1294</v>
      </c>
      <c r="D337" s="409"/>
      <c r="E337" s="785">
        <v>59356175.29</v>
      </c>
      <c r="F337" s="855"/>
      <c r="G337" s="785">
        <v>219956.15</v>
      </c>
      <c r="H337" s="855"/>
      <c r="I337" s="785">
        <v>102236.92</v>
      </c>
      <c r="J337" s="855"/>
      <c r="K337" s="785">
        <v>426852.96</v>
      </c>
      <c r="L337" s="855"/>
      <c r="M337" s="785">
        <v>60105221.32</v>
      </c>
      <c r="N337" s="298"/>
      <c r="O337" s="298"/>
      <c r="P337" s="298"/>
      <c r="Q337" s="298"/>
      <c r="R337" s="407"/>
      <c r="S337" s="407"/>
      <c r="T337" s="407"/>
      <c r="U337" s="298"/>
    </row>
    <row r="338" spans="1:21" ht="15">
      <c r="A338" s="342"/>
      <c r="B338" s="342"/>
      <c r="C338" s="394" t="s">
        <v>1292</v>
      </c>
      <c r="D338" s="409"/>
      <c r="E338" s="785">
        <v>54779365.43</v>
      </c>
      <c r="F338" s="855"/>
      <c r="G338" s="785">
        <v>69570.79</v>
      </c>
      <c r="H338" s="855"/>
      <c r="I338" s="785">
        <v>0</v>
      </c>
      <c r="J338" s="855"/>
      <c r="K338" s="785">
        <v>60209.97</v>
      </c>
      <c r="L338" s="855"/>
      <c r="M338" s="785">
        <v>54909146.19</v>
      </c>
      <c r="N338" s="298"/>
      <c r="O338" s="298"/>
      <c r="P338" s="298"/>
      <c r="Q338" s="298"/>
      <c r="R338" s="407"/>
      <c r="S338" s="407"/>
      <c r="T338" s="407"/>
      <c r="U338" s="298"/>
    </row>
    <row r="339" spans="1:21" ht="15">
      <c r="A339" s="342"/>
      <c r="B339" s="342"/>
      <c r="C339" s="394" t="s">
        <v>1291</v>
      </c>
      <c r="D339" s="409"/>
      <c r="E339" s="785">
        <v>43491768.47</v>
      </c>
      <c r="F339" s="855"/>
      <c r="G339" s="785">
        <v>0</v>
      </c>
      <c r="H339" s="855"/>
      <c r="I339" s="785">
        <v>0</v>
      </c>
      <c r="J339" s="855"/>
      <c r="K339" s="785">
        <v>183871.6</v>
      </c>
      <c r="L339" s="855"/>
      <c r="M339" s="785">
        <v>43675640.07</v>
      </c>
      <c r="N339" s="298"/>
      <c r="O339" s="298"/>
      <c r="P339" s="298"/>
      <c r="Q339" s="298"/>
      <c r="R339" s="407"/>
      <c r="S339" s="407"/>
      <c r="T339" s="407"/>
      <c r="U339" s="298"/>
    </row>
    <row r="340" spans="1:21" ht="15">
      <c r="A340" s="342"/>
      <c r="B340" s="342"/>
      <c r="C340" s="394" t="s">
        <v>1289</v>
      </c>
      <c r="D340" s="409"/>
      <c r="E340" s="785">
        <v>30953292.55</v>
      </c>
      <c r="F340" s="855"/>
      <c r="G340" s="785">
        <v>0</v>
      </c>
      <c r="H340" s="855"/>
      <c r="I340" s="785">
        <v>0</v>
      </c>
      <c r="J340" s="855"/>
      <c r="K340" s="785">
        <v>224810.24</v>
      </c>
      <c r="L340" s="855"/>
      <c r="M340" s="785">
        <v>31178102.79</v>
      </c>
      <c r="N340" s="298"/>
      <c r="O340" s="298"/>
      <c r="P340" s="298"/>
      <c r="Q340" s="298"/>
      <c r="R340" s="407"/>
      <c r="S340" s="407"/>
      <c r="T340" s="407"/>
      <c r="U340" s="298"/>
    </row>
    <row r="341" spans="1:21" ht="15">
      <c r="A341" s="342"/>
      <c r="B341" s="342"/>
      <c r="C341" s="394" t="s">
        <v>1287</v>
      </c>
      <c r="D341" s="409"/>
      <c r="E341" s="785">
        <v>32894725.53</v>
      </c>
      <c r="F341" s="855"/>
      <c r="G341" s="785">
        <v>57563.91</v>
      </c>
      <c r="H341" s="855"/>
      <c r="I341" s="785">
        <v>0</v>
      </c>
      <c r="J341" s="855"/>
      <c r="K341" s="785">
        <v>188748.86</v>
      </c>
      <c r="L341" s="855"/>
      <c r="M341" s="785">
        <v>33141038.3</v>
      </c>
      <c r="N341" s="298"/>
      <c r="O341" s="298"/>
      <c r="P341" s="298"/>
      <c r="Q341" s="298"/>
      <c r="R341" s="407"/>
      <c r="S341" s="407"/>
      <c r="T341" s="407"/>
      <c r="U341" s="298"/>
    </row>
    <row r="342" spans="1:21" ht="15">
      <c r="A342" s="342"/>
      <c r="B342" s="342"/>
      <c r="C342" s="394" t="s">
        <v>1286</v>
      </c>
      <c r="D342" s="409"/>
      <c r="E342" s="785">
        <v>50485655.78</v>
      </c>
      <c r="F342" s="855"/>
      <c r="G342" s="785">
        <v>0</v>
      </c>
      <c r="H342" s="855"/>
      <c r="I342" s="785">
        <v>0</v>
      </c>
      <c r="J342" s="855"/>
      <c r="K342" s="785">
        <v>0</v>
      </c>
      <c r="L342" s="855"/>
      <c r="M342" s="785">
        <v>50485655.78</v>
      </c>
      <c r="N342" s="298"/>
      <c r="O342" s="298"/>
      <c r="P342" s="298"/>
      <c r="Q342" s="298"/>
      <c r="R342" s="407"/>
      <c r="S342" s="407"/>
      <c r="T342" s="407"/>
      <c r="U342" s="298"/>
    </row>
    <row r="343" spans="1:21" ht="15">
      <c r="A343" s="411"/>
      <c r="B343" s="411"/>
      <c r="C343" s="394" t="s">
        <v>1285</v>
      </c>
      <c r="D343" s="409"/>
      <c r="E343" s="785">
        <v>23043286.62</v>
      </c>
      <c r="F343" s="855"/>
      <c r="G343" s="785">
        <v>0</v>
      </c>
      <c r="H343" s="855"/>
      <c r="I343" s="785">
        <v>0</v>
      </c>
      <c r="J343" s="855"/>
      <c r="K343" s="785">
        <v>0</v>
      </c>
      <c r="L343" s="855"/>
      <c r="M343" s="785">
        <v>23043286.62</v>
      </c>
      <c r="N343" s="298"/>
      <c r="O343" s="298"/>
      <c r="P343" s="298"/>
      <c r="Q343" s="298"/>
      <c r="R343" s="407"/>
      <c r="S343" s="407"/>
      <c r="T343" s="407"/>
      <c r="U343" s="298"/>
    </row>
    <row r="344" spans="1:21" ht="15">
      <c r="A344" s="413"/>
      <c r="B344" s="413"/>
      <c r="C344" s="394" t="s">
        <v>1278</v>
      </c>
      <c r="D344" s="409"/>
      <c r="E344" s="785">
        <v>0</v>
      </c>
      <c r="F344" s="855"/>
      <c r="G344" s="785">
        <v>0</v>
      </c>
      <c r="H344" s="855"/>
      <c r="I344" s="785">
        <v>0</v>
      </c>
      <c r="J344" s="855"/>
      <c r="K344" s="785">
        <v>0</v>
      </c>
      <c r="L344" s="855"/>
      <c r="M344" s="785">
        <v>0</v>
      </c>
      <c r="N344" s="443"/>
      <c r="O344" s="443"/>
      <c r="P344" s="443"/>
      <c r="Q344" s="443"/>
      <c r="R344" s="407"/>
      <c r="S344" s="407"/>
      <c r="T344" s="407"/>
      <c r="U344" s="298"/>
    </row>
    <row r="345" spans="1:20" ht="15">
      <c r="A345" s="412" t="s">
        <v>1337</v>
      </c>
      <c r="B345" s="412"/>
      <c r="C345" s="342"/>
      <c r="D345" s="342"/>
      <c r="E345" s="787">
        <v>472297149.14</v>
      </c>
      <c r="F345" s="856"/>
      <c r="G345" s="787">
        <v>623207.92</v>
      </c>
      <c r="H345" s="857"/>
      <c r="I345" s="787">
        <v>182067.75</v>
      </c>
      <c r="J345" s="857"/>
      <c r="K345" s="787">
        <v>1490526.15</v>
      </c>
      <c r="L345" s="856"/>
      <c r="M345" s="787">
        <v>474592950.96</v>
      </c>
      <c r="N345" s="414"/>
      <c r="R345" s="298"/>
      <c r="S345" s="407"/>
      <c r="T345" s="407"/>
    </row>
    <row r="346" spans="1:20" ht="18" customHeight="1">
      <c r="A346" s="303"/>
      <c r="B346" s="303"/>
      <c r="C346" s="303"/>
      <c r="D346" s="303"/>
      <c r="E346" s="298"/>
      <c r="F346" s="298"/>
      <c r="G346" s="298"/>
      <c r="H346" s="298"/>
      <c r="I346" s="298"/>
      <c r="J346" s="298"/>
      <c r="K346" s="298"/>
      <c r="L346" s="298"/>
      <c r="M346" s="298"/>
      <c r="N346" s="305"/>
      <c r="R346" s="305"/>
      <c r="S346" s="407"/>
      <c r="T346" s="407"/>
    </row>
    <row r="347" spans="1:20" ht="15">
      <c r="A347" s="393"/>
      <c r="B347" s="393"/>
      <c r="C347" s="393"/>
      <c r="D347" s="393"/>
      <c r="E347" s="949" t="s">
        <v>1347</v>
      </c>
      <c r="F347" s="949"/>
      <c r="G347" s="949"/>
      <c r="H347" s="949"/>
      <c r="I347" s="949"/>
      <c r="J347" s="949"/>
      <c r="K347" s="949"/>
      <c r="L347" s="949"/>
      <c r="M347" s="949"/>
      <c r="N347" s="305"/>
      <c r="R347" s="305"/>
      <c r="S347" s="407"/>
      <c r="T347" s="407"/>
    </row>
    <row r="348" spans="1:20" ht="15">
      <c r="A348" s="393"/>
      <c r="B348" s="393"/>
      <c r="C348" s="393"/>
      <c r="D348" s="393"/>
      <c r="E348" s="858" t="s">
        <v>1312</v>
      </c>
      <c r="F348" s="858"/>
      <c r="G348" s="858"/>
      <c r="H348" s="858"/>
      <c r="I348" s="858"/>
      <c r="J348" s="858"/>
      <c r="K348" s="858"/>
      <c r="L348" s="858"/>
      <c r="M348" s="858"/>
      <c r="N348" s="515"/>
      <c r="R348" s="515"/>
      <c r="S348" s="407"/>
      <c r="T348" s="407"/>
    </row>
    <row r="349" spans="1:20" ht="15">
      <c r="A349" s="393"/>
      <c r="B349" s="393"/>
      <c r="C349" s="393"/>
      <c r="D349" s="393"/>
      <c r="E349" s="858" t="s">
        <v>1311</v>
      </c>
      <c r="F349" s="858"/>
      <c r="G349" s="858" t="s">
        <v>1310</v>
      </c>
      <c r="H349" s="858"/>
      <c r="I349" s="858" t="s">
        <v>1309</v>
      </c>
      <c r="J349" s="858"/>
      <c r="K349" s="858" t="s">
        <v>1308</v>
      </c>
      <c r="L349" s="858"/>
      <c r="M349" s="858"/>
      <c r="N349" s="515"/>
      <c r="O349" s="515"/>
      <c r="P349" s="515"/>
      <c r="Q349" s="515"/>
      <c r="R349" s="515"/>
      <c r="S349" s="515"/>
      <c r="T349" s="515"/>
    </row>
    <row r="350" spans="1:21" ht="15">
      <c r="A350" s="339" t="s">
        <v>1307</v>
      </c>
      <c r="B350" s="339"/>
      <c r="C350" s="339" t="s">
        <v>1282</v>
      </c>
      <c r="D350" s="893"/>
      <c r="E350" s="859" t="s">
        <v>1306</v>
      </c>
      <c r="F350" s="858"/>
      <c r="G350" s="859" t="s">
        <v>1306</v>
      </c>
      <c r="H350" s="858"/>
      <c r="I350" s="859" t="s">
        <v>1306</v>
      </c>
      <c r="J350" s="858"/>
      <c r="K350" s="859" t="s">
        <v>1306</v>
      </c>
      <c r="L350" s="858"/>
      <c r="M350" s="860" t="s">
        <v>1</v>
      </c>
      <c r="N350" s="516"/>
      <c r="O350" s="516"/>
      <c r="P350" s="516"/>
      <c r="Q350" s="516"/>
      <c r="R350" s="516"/>
      <c r="S350" s="516"/>
      <c r="T350" s="516"/>
      <c r="U350" s="517"/>
    </row>
    <row r="351" spans="1:21" ht="15">
      <c r="A351" s="408" t="s">
        <v>1336</v>
      </c>
      <c r="B351" s="408"/>
      <c r="C351" s="394" t="s">
        <v>1302</v>
      </c>
      <c r="D351" s="409"/>
      <c r="E351" s="785">
        <v>17474763.88</v>
      </c>
      <c r="F351" s="855"/>
      <c r="G351" s="785">
        <v>0</v>
      </c>
      <c r="H351" s="855"/>
      <c r="I351" s="785">
        <v>0</v>
      </c>
      <c r="J351" s="855"/>
      <c r="K351" s="785">
        <v>39759.8</v>
      </c>
      <c r="L351" s="855"/>
      <c r="M351" s="785">
        <v>17514523.68</v>
      </c>
      <c r="N351" s="298"/>
      <c r="O351" s="298"/>
      <c r="P351" s="298"/>
      <c r="Q351" s="298"/>
      <c r="R351" s="407"/>
      <c r="S351" s="407"/>
      <c r="T351" s="407"/>
      <c r="U351" s="298"/>
    </row>
    <row r="352" spans="1:21" ht="15">
      <c r="A352" s="418" t="s">
        <v>1335</v>
      </c>
      <c r="B352" s="303"/>
      <c r="C352" s="394" t="s">
        <v>1300</v>
      </c>
      <c r="D352" s="409"/>
      <c r="E352" s="785">
        <v>11758351.42</v>
      </c>
      <c r="F352" s="855"/>
      <c r="G352" s="785">
        <v>0</v>
      </c>
      <c r="H352" s="855"/>
      <c r="I352" s="785">
        <v>0</v>
      </c>
      <c r="J352" s="855"/>
      <c r="K352" s="785">
        <v>0</v>
      </c>
      <c r="L352" s="855"/>
      <c r="M352" s="785">
        <v>11758351.42</v>
      </c>
      <c r="N352" s="298"/>
      <c r="O352" s="298"/>
      <c r="P352" s="298"/>
      <c r="Q352" s="298"/>
      <c r="R352" s="407"/>
      <c r="S352" s="407"/>
      <c r="T352" s="407"/>
      <c r="U352" s="298"/>
    </row>
    <row r="353" spans="1:21" ht="15">
      <c r="A353" s="342"/>
      <c r="B353" s="342"/>
      <c r="C353" s="394" t="s">
        <v>1299</v>
      </c>
      <c r="D353" s="409"/>
      <c r="E353" s="785">
        <v>18483704.83</v>
      </c>
      <c r="F353" s="855"/>
      <c r="G353" s="785">
        <v>0</v>
      </c>
      <c r="H353" s="855"/>
      <c r="I353" s="785">
        <v>0</v>
      </c>
      <c r="J353" s="855"/>
      <c r="K353" s="785">
        <v>0</v>
      </c>
      <c r="L353" s="855"/>
      <c r="M353" s="785">
        <v>18483704.83</v>
      </c>
      <c r="N353" s="298"/>
      <c r="O353" s="298"/>
      <c r="P353" s="298"/>
      <c r="Q353" s="298"/>
      <c r="R353" s="407"/>
      <c r="S353" s="407"/>
      <c r="T353" s="407"/>
      <c r="U353" s="298"/>
    </row>
    <row r="354" spans="1:21" ht="15">
      <c r="A354" s="342"/>
      <c r="B354" s="342"/>
      <c r="C354" s="394" t="s">
        <v>1298</v>
      </c>
      <c r="D354" s="409"/>
      <c r="E354" s="785">
        <v>26001052.59</v>
      </c>
      <c r="F354" s="855"/>
      <c r="G354" s="785">
        <v>0</v>
      </c>
      <c r="H354" s="855"/>
      <c r="I354" s="785">
        <v>0</v>
      </c>
      <c r="J354" s="855"/>
      <c r="K354" s="785">
        <v>0</v>
      </c>
      <c r="L354" s="855"/>
      <c r="M354" s="785">
        <v>26001052.59</v>
      </c>
      <c r="N354" s="298"/>
      <c r="O354" s="298"/>
      <c r="P354" s="298"/>
      <c r="Q354" s="298"/>
      <c r="R354" s="407"/>
      <c r="S354" s="407"/>
      <c r="T354" s="407"/>
      <c r="U354" s="298"/>
    </row>
    <row r="355" spans="1:21" ht="15">
      <c r="A355" s="342"/>
      <c r="B355" s="342"/>
      <c r="C355" s="394" t="s">
        <v>1296</v>
      </c>
      <c r="D355" s="409"/>
      <c r="E355" s="785">
        <v>36760931.76</v>
      </c>
      <c r="F355" s="855"/>
      <c r="G355" s="785">
        <v>0</v>
      </c>
      <c r="H355" s="855"/>
      <c r="I355" s="785">
        <v>0</v>
      </c>
      <c r="J355" s="855"/>
      <c r="K355" s="785">
        <v>0</v>
      </c>
      <c r="L355" s="855"/>
      <c r="M355" s="785">
        <v>36760931.76</v>
      </c>
      <c r="N355" s="298"/>
      <c r="O355" s="298"/>
      <c r="P355" s="298"/>
      <c r="Q355" s="298"/>
      <c r="R355" s="407"/>
      <c r="S355" s="407"/>
      <c r="T355" s="407"/>
      <c r="U355" s="298"/>
    </row>
    <row r="356" spans="1:21" ht="15">
      <c r="A356" s="342"/>
      <c r="B356" s="342"/>
      <c r="C356" s="394" t="s">
        <v>1295</v>
      </c>
      <c r="D356" s="409"/>
      <c r="E356" s="785">
        <v>51241460.33</v>
      </c>
      <c r="F356" s="855"/>
      <c r="G356" s="785">
        <v>0</v>
      </c>
      <c r="H356" s="855"/>
      <c r="I356" s="785">
        <v>164239.63</v>
      </c>
      <c r="J356" s="855"/>
      <c r="K356" s="785">
        <v>93293.96</v>
      </c>
      <c r="L356" s="855"/>
      <c r="M356" s="785">
        <v>51498993.92</v>
      </c>
      <c r="N356" s="298"/>
      <c r="O356" s="298"/>
      <c r="P356" s="298"/>
      <c r="Q356" s="298"/>
      <c r="R356" s="407"/>
      <c r="S356" s="407"/>
      <c r="T356" s="407"/>
      <c r="U356" s="298"/>
    </row>
    <row r="357" spans="1:21" ht="15">
      <c r="A357" s="342"/>
      <c r="B357" s="342"/>
      <c r="C357" s="394" t="s">
        <v>1294</v>
      </c>
      <c r="D357" s="409"/>
      <c r="E357" s="785">
        <v>61319460.2</v>
      </c>
      <c r="F357" s="855"/>
      <c r="G357" s="785">
        <v>161513.59</v>
      </c>
      <c r="H357" s="855"/>
      <c r="I357" s="785">
        <v>0</v>
      </c>
      <c r="J357" s="855"/>
      <c r="K357" s="785">
        <v>71696.85</v>
      </c>
      <c r="L357" s="855"/>
      <c r="M357" s="785">
        <v>61552670.64</v>
      </c>
      <c r="N357" s="298"/>
      <c r="O357" s="298"/>
      <c r="P357" s="298"/>
      <c r="Q357" s="298"/>
      <c r="R357" s="407"/>
      <c r="S357" s="407"/>
      <c r="T357" s="407"/>
      <c r="U357" s="298"/>
    </row>
    <row r="358" spans="1:21" ht="15">
      <c r="A358" s="342"/>
      <c r="B358" s="342"/>
      <c r="C358" s="394" t="s">
        <v>1292</v>
      </c>
      <c r="D358" s="409"/>
      <c r="E358" s="785">
        <v>59085750.04</v>
      </c>
      <c r="F358" s="855"/>
      <c r="G358" s="785">
        <v>763739.09</v>
      </c>
      <c r="H358" s="855"/>
      <c r="I358" s="785">
        <v>205929.02</v>
      </c>
      <c r="J358" s="855"/>
      <c r="K358" s="785">
        <v>376889.14</v>
      </c>
      <c r="L358" s="855"/>
      <c r="M358" s="785">
        <v>60432307.29</v>
      </c>
      <c r="N358" s="298"/>
      <c r="O358" s="298"/>
      <c r="P358" s="298"/>
      <c r="Q358" s="298"/>
      <c r="R358" s="407"/>
      <c r="S358" s="407"/>
      <c r="T358" s="407"/>
      <c r="U358" s="298"/>
    </row>
    <row r="359" spans="1:21" ht="15">
      <c r="A359" s="342"/>
      <c r="B359" s="342"/>
      <c r="C359" s="394" t="s">
        <v>1291</v>
      </c>
      <c r="D359" s="409"/>
      <c r="E359" s="785">
        <v>40832737.08</v>
      </c>
      <c r="F359" s="855"/>
      <c r="G359" s="785">
        <v>183663.59</v>
      </c>
      <c r="H359" s="855"/>
      <c r="I359" s="785">
        <v>0</v>
      </c>
      <c r="J359" s="855"/>
      <c r="K359" s="785">
        <v>279260.84</v>
      </c>
      <c r="L359" s="855"/>
      <c r="M359" s="785">
        <v>41295661.51</v>
      </c>
      <c r="N359" s="298"/>
      <c r="O359" s="298"/>
      <c r="P359" s="298"/>
      <c r="Q359" s="298"/>
      <c r="R359" s="407"/>
      <c r="S359" s="407"/>
      <c r="T359" s="407"/>
      <c r="U359" s="298"/>
    </row>
    <row r="360" spans="1:21" ht="15">
      <c r="A360" s="342"/>
      <c r="B360" s="342"/>
      <c r="C360" s="394" t="s">
        <v>1289</v>
      </c>
      <c r="D360" s="409"/>
      <c r="E360" s="785">
        <v>32083451.3</v>
      </c>
      <c r="F360" s="855"/>
      <c r="G360" s="785">
        <v>0</v>
      </c>
      <c r="H360" s="855"/>
      <c r="I360" s="785">
        <v>0</v>
      </c>
      <c r="J360" s="855"/>
      <c r="K360" s="785">
        <v>0</v>
      </c>
      <c r="L360" s="855"/>
      <c r="M360" s="785">
        <v>32083451.3</v>
      </c>
      <c r="N360" s="298"/>
      <c r="O360" s="298"/>
      <c r="P360" s="298"/>
      <c r="Q360" s="298"/>
      <c r="R360" s="407"/>
      <c r="S360" s="407"/>
      <c r="T360" s="407"/>
      <c r="U360" s="298"/>
    </row>
    <row r="361" spans="1:21" ht="15">
      <c r="A361" s="342"/>
      <c r="B361" s="342"/>
      <c r="C361" s="394" t="s">
        <v>1287</v>
      </c>
      <c r="D361" s="409"/>
      <c r="E361" s="785">
        <v>31573085.08</v>
      </c>
      <c r="F361" s="855"/>
      <c r="G361" s="785">
        <v>0</v>
      </c>
      <c r="H361" s="855"/>
      <c r="I361" s="785">
        <v>0</v>
      </c>
      <c r="J361" s="855"/>
      <c r="K361" s="785">
        <v>0</v>
      </c>
      <c r="L361" s="855"/>
      <c r="M361" s="785">
        <v>31573085.08</v>
      </c>
      <c r="N361" s="298"/>
      <c r="O361" s="298"/>
      <c r="P361" s="298"/>
      <c r="Q361" s="298"/>
      <c r="R361" s="407"/>
      <c r="S361" s="407"/>
      <c r="T361" s="407"/>
      <c r="U361" s="298"/>
    </row>
    <row r="362" spans="1:21" ht="15">
      <c r="A362" s="342"/>
      <c r="B362" s="342"/>
      <c r="C362" s="394" t="s">
        <v>1286</v>
      </c>
      <c r="D362" s="409"/>
      <c r="E362" s="785">
        <v>39550273.39</v>
      </c>
      <c r="F362" s="855"/>
      <c r="G362" s="785">
        <v>0</v>
      </c>
      <c r="H362" s="855"/>
      <c r="I362" s="785">
        <v>0</v>
      </c>
      <c r="J362" s="855"/>
      <c r="K362" s="785">
        <v>0</v>
      </c>
      <c r="L362" s="855"/>
      <c r="M362" s="785">
        <v>39550273.39</v>
      </c>
      <c r="N362" s="298"/>
      <c r="O362" s="298"/>
      <c r="P362" s="298"/>
      <c r="Q362" s="298"/>
      <c r="R362" s="407"/>
      <c r="S362" s="407"/>
      <c r="T362" s="407"/>
      <c r="U362" s="298"/>
    </row>
    <row r="363" spans="1:21" ht="15">
      <c r="A363" s="411"/>
      <c r="B363" s="411"/>
      <c r="C363" s="394" t="s">
        <v>1285</v>
      </c>
      <c r="D363" s="409"/>
      <c r="E363" s="785">
        <v>16203586.13</v>
      </c>
      <c r="F363" s="855"/>
      <c r="G363" s="785">
        <v>0</v>
      </c>
      <c r="H363" s="855"/>
      <c r="I363" s="785">
        <v>0</v>
      </c>
      <c r="J363" s="855"/>
      <c r="K363" s="785">
        <v>166447.43</v>
      </c>
      <c r="L363" s="855"/>
      <c r="M363" s="785">
        <v>16370033.56</v>
      </c>
      <c r="N363" s="298"/>
      <c r="O363" s="298"/>
      <c r="P363" s="298"/>
      <c r="Q363" s="298"/>
      <c r="R363" s="407"/>
      <c r="S363" s="407"/>
      <c r="T363" s="407"/>
      <c r="U363" s="298"/>
    </row>
    <row r="364" spans="1:21" ht="15">
      <c r="A364" s="413"/>
      <c r="B364" s="413"/>
      <c r="C364" s="394" t="s">
        <v>1278</v>
      </c>
      <c r="D364" s="409"/>
      <c r="E364" s="785">
        <v>0</v>
      </c>
      <c r="F364" s="855"/>
      <c r="G364" s="785">
        <v>0</v>
      </c>
      <c r="H364" s="855"/>
      <c r="I364" s="785">
        <v>0</v>
      </c>
      <c r="J364" s="855"/>
      <c r="K364" s="785">
        <v>0</v>
      </c>
      <c r="L364" s="855"/>
      <c r="M364" s="785">
        <v>0</v>
      </c>
      <c r="N364" s="298"/>
      <c r="O364" s="298"/>
      <c r="P364" s="298"/>
      <c r="Q364" s="298"/>
      <c r="R364" s="407"/>
      <c r="S364" s="407"/>
      <c r="T364" s="407"/>
      <c r="U364" s="298"/>
    </row>
    <row r="365" spans="1:20" ht="15">
      <c r="A365" s="412" t="s">
        <v>1334</v>
      </c>
      <c r="B365" s="412"/>
      <c r="C365" s="339"/>
      <c r="D365" s="339"/>
      <c r="E365" s="787">
        <v>442368608.03</v>
      </c>
      <c r="F365" s="856"/>
      <c r="G365" s="787">
        <v>1108916.27</v>
      </c>
      <c r="H365" s="857"/>
      <c r="I365" s="787">
        <v>370168.65</v>
      </c>
      <c r="J365" s="857"/>
      <c r="K365" s="787">
        <v>1027348.02</v>
      </c>
      <c r="L365" s="856"/>
      <c r="M365" s="787">
        <v>444875040.97</v>
      </c>
      <c r="N365" s="414"/>
      <c r="O365" s="414"/>
      <c r="P365" s="414"/>
      <c r="Q365" s="414"/>
      <c r="R365" s="298"/>
      <c r="S365" s="407"/>
      <c r="T365" s="407"/>
    </row>
    <row r="366" spans="1:20" ht="18" customHeight="1">
      <c r="A366" s="412"/>
      <c r="B366" s="412"/>
      <c r="C366" s="339"/>
      <c r="D366" s="339"/>
      <c r="E366" s="298"/>
      <c r="F366" s="298"/>
      <c r="G366" s="298"/>
      <c r="H366" s="298"/>
      <c r="I366" s="298"/>
      <c r="J366" s="298"/>
      <c r="K366" s="298"/>
      <c r="L366" s="298"/>
      <c r="M366" s="298"/>
      <c r="N366" s="414"/>
      <c r="R366" s="298"/>
      <c r="S366" s="407"/>
      <c r="T366" s="407"/>
    </row>
    <row r="367" spans="1:20" ht="15">
      <c r="A367" s="393"/>
      <c r="B367" s="393"/>
      <c r="C367" s="393"/>
      <c r="D367" s="393"/>
      <c r="E367" s="949" t="s">
        <v>1347</v>
      </c>
      <c r="F367" s="949"/>
      <c r="G367" s="949"/>
      <c r="H367" s="949"/>
      <c r="I367" s="949"/>
      <c r="J367" s="949"/>
      <c r="K367" s="949"/>
      <c r="L367" s="949"/>
      <c r="M367" s="949"/>
      <c r="N367" s="305"/>
      <c r="R367" s="305"/>
      <c r="S367" s="407"/>
      <c r="T367" s="407"/>
    </row>
    <row r="368" spans="1:20" ht="15">
      <c r="A368" s="393"/>
      <c r="B368" s="393"/>
      <c r="C368" s="393"/>
      <c r="D368" s="393"/>
      <c r="E368" s="858" t="s">
        <v>1312</v>
      </c>
      <c r="F368" s="858"/>
      <c r="G368" s="858"/>
      <c r="H368" s="858"/>
      <c r="I368" s="858"/>
      <c r="J368" s="858"/>
      <c r="K368" s="858"/>
      <c r="L368" s="858"/>
      <c r="M368" s="858"/>
      <c r="N368" s="515"/>
      <c r="R368" s="515"/>
      <c r="S368" s="407"/>
      <c r="T368" s="407"/>
    </row>
    <row r="369" spans="1:20" ht="15">
      <c r="A369" s="393"/>
      <c r="B369" s="393"/>
      <c r="C369" s="393"/>
      <c r="D369" s="393"/>
      <c r="E369" s="858" t="s">
        <v>1311</v>
      </c>
      <c r="F369" s="858"/>
      <c r="G369" s="858" t="s">
        <v>1310</v>
      </c>
      <c r="H369" s="858"/>
      <c r="I369" s="858" t="s">
        <v>1309</v>
      </c>
      <c r="J369" s="858"/>
      <c r="K369" s="858" t="s">
        <v>1308</v>
      </c>
      <c r="L369" s="858"/>
      <c r="M369" s="858"/>
      <c r="N369" s="515"/>
      <c r="O369" s="515"/>
      <c r="P369" s="515"/>
      <c r="Q369" s="515"/>
      <c r="R369" s="515"/>
      <c r="S369" s="515"/>
      <c r="T369" s="515"/>
    </row>
    <row r="370" spans="1:21" ht="15">
      <c r="A370" s="339" t="s">
        <v>1307</v>
      </c>
      <c r="B370" s="339"/>
      <c r="C370" s="339" t="s">
        <v>1282</v>
      </c>
      <c r="D370" s="893"/>
      <c r="E370" s="859" t="s">
        <v>1306</v>
      </c>
      <c r="F370" s="858"/>
      <c r="G370" s="859" t="s">
        <v>1306</v>
      </c>
      <c r="H370" s="858"/>
      <c r="I370" s="859" t="s">
        <v>1306</v>
      </c>
      <c r="J370" s="858"/>
      <c r="K370" s="859" t="s">
        <v>1306</v>
      </c>
      <c r="L370" s="858"/>
      <c r="M370" s="860" t="s">
        <v>1</v>
      </c>
      <c r="N370" s="516"/>
      <c r="O370" s="516"/>
      <c r="P370" s="516"/>
      <c r="Q370" s="516"/>
      <c r="R370" s="516"/>
      <c r="S370" s="516"/>
      <c r="T370" s="516"/>
      <c r="U370" s="517"/>
    </row>
    <row r="371" spans="1:21" ht="15">
      <c r="A371" s="408" t="s">
        <v>1332</v>
      </c>
      <c r="B371" s="408"/>
      <c r="C371" s="394" t="s">
        <v>1302</v>
      </c>
      <c r="D371" s="409"/>
      <c r="E371" s="785">
        <v>744565.16</v>
      </c>
      <c r="F371" s="855"/>
      <c r="G371" s="785">
        <v>0</v>
      </c>
      <c r="H371" s="855"/>
      <c r="I371" s="785">
        <v>0</v>
      </c>
      <c r="J371" s="855"/>
      <c r="K371" s="785">
        <v>0</v>
      </c>
      <c r="L371" s="855"/>
      <c r="M371" s="785">
        <v>744565.16</v>
      </c>
      <c r="N371" s="298"/>
      <c r="O371" s="298"/>
      <c r="P371" s="298"/>
      <c r="Q371" s="298"/>
      <c r="R371" s="407"/>
      <c r="S371" s="407"/>
      <c r="T371" s="407"/>
      <c r="U371" s="298"/>
    </row>
    <row r="372" spans="1:21" ht="15">
      <c r="A372" s="408" t="s">
        <v>1331</v>
      </c>
      <c r="B372" s="303"/>
      <c r="C372" s="394" t="s">
        <v>1300</v>
      </c>
      <c r="D372" s="409"/>
      <c r="E372" s="785">
        <v>83509.46</v>
      </c>
      <c r="F372" s="855"/>
      <c r="G372" s="785">
        <v>0</v>
      </c>
      <c r="H372" s="855"/>
      <c r="I372" s="785">
        <v>0</v>
      </c>
      <c r="J372" s="855"/>
      <c r="K372" s="785">
        <v>0</v>
      </c>
      <c r="L372" s="855"/>
      <c r="M372" s="785">
        <v>83509.46</v>
      </c>
      <c r="N372" s="298"/>
      <c r="O372" s="298"/>
      <c r="P372" s="298"/>
      <c r="Q372" s="298"/>
      <c r="R372" s="407"/>
      <c r="S372" s="407"/>
      <c r="T372" s="407"/>
      <c r="U372" s="298"/>
    </row>
    <row r="373" spans="1:21" ht="15">
      <c r="A373" s="342"/>
      <c r="B373" s="342"/>
      <c r="C373" s="394" t="s">
        <v>1299</v>
      </c>
      <c r="D373" s="409"/>
      <c r="E373" s="785">
        <v>49566.35</v>
      </c>
      <c r="F373" s="855"/>
      <c r="G373" s="785">
        <v>0</v>
      </c>
      <c r="H373" s="855"/>
      <c r="I373" s="785">
        <v>0</v>
      </c>
      <c r="J373" s="855"/>
      <c r="K373" s="785">
        <v>0</v>
      </c>
      <c r="L373" s="855"/>
      <c r="M373" s="785">
        <v>49566.35</v>
      </c>
      <c r="N373" s="298"/>
      <c r="O373" s="298"/>
      <c r="P373" s="298"/>
      <c r="Q373" s="298"/>
      <c r="R373" s="407"/>
      <c r="S373" s="407"/>
      <c r="T373" s="407"/>
      <c r="U373" s="298"/>
    </row>
    <row r="374" spans="1:21" ht="15">
      <c r="A374" s="342"/>
      <c r="B374" s="342"/>
      <c r="C374" s="394" t="s">
        <v>1298</v>
      </c>
      <c r="D374" s="409"/>
      <c r="E374" s="785">
        <v>652359.82</v>
      </c>
      <c r="F374" s="855"/>
      <c r="G374" s="785">
        <v>0</v>
      </c>
      <c r="H374" s="855"/>
      <c r="I374" s="785">
        <v>0</v>
      </c>
      <c r="J374" s="855"/>
      <c r="K374" s="785">
        <v>0</v>
      </c>
      <c r="L374" s="855"/>
      <c r="M374" s="785">
        <v>652359.82</v>
      </c>
      <c r="N374" s="298"/>
      <c r="O374" s="298"/>
      <c r="P374" s="298"/>
      <c r="Q374" s="298"/>
      <c r="R374" s="407"/>
      <c r="S374" s="407"/>
      <c r="T374" s="407"/>
      <c r="U374" s="298"/>
    </row>
    <row r="375" spans="1:21" ht="15">
      <c r="A375" s="342"/>
      <c r="B375" s="342"/>
      <c r="C375" s="394" t="s">
        <v>1296</v>
      </c>
      <c r="D375" s="409"/>
      <c r="E375" s="785">
        <v>119565.13</v>
      </c>
      <c r="F375" s="855"/>
      <c r="G375" s="785">
        <v>0</v>
      </c>
      <c r="H375" s="855"/>
      <c r="I375" s="785">
        <v>0</v>
      </c>
      <c r="J375" s="855"/>
      <c r="K375" s="785">
        <v>0</v>
      </c>
      <c r="L375" s="855"/>
      <c r="M375" s="785">
        <v>119565.13</v>
      </c>
      <c r="N375" s="298"/>
      <c r="O375" s="298"/>
      <c r="P375" s="298"/>
      <c r="Q375" s="298"/>
      <c r="R375" s="407"/>
      <c r="S375" s="407"/>
      <c r="T375" s="407"/>
      <c r="U375" s="298"/>
    </row>
    <row r="376" spans="1:21" ht="15">
      <c r="A376" s="342"/>
      <c r="B376" s="342"/>
      <c r="C376" s="394" t="s">
        <v>1295</v>
      </c>
      <c r="D376" s="409"/>
      <c r="E376" s="785">
        <v>320991.81</v>
      </c>
      <c r="F376" s="855"/>
      <c r="G376" s="785">
        <v>0</v>
      </c>
      <c r="H376" s="855"/>
      <c r="I376" s="785">
        <v>0</v>
      </c>
      <c r="J376" s="855"/>
      <c r="K376" s="785">
        <v>0</v>
      </c>
      <c r="L376" s="855"/>
      <c r="M376" s="785">
        <v>320991.81</v>
      </c>
      <c r="N376" s="298"/>
      <c r="O376" s="298"/>
      <c r="P376" s="298"/>
      <c r="Q376" s="298"/>
      <c r="R376" s="407"/>
      <c r="S376" s="407"/>
      <c r="T376" s="407"/>
      <c r="U376" s="298"/>
    </row>
    <row r="377" spans="1:21" ht="15">
      <c r="A377" s="342"/>
      <c r="B377" s="342"/>
      <c r="C377" s="394" t="s">
        <v>1294</v>
      </c>
      <c r="D377" s="409"/>
      <c r="E377" s="785">
        <v>188776.37</v>
      </c>
      <c r="F377" s="855"/>
      <c r="G377" s="785">
        <v>0</v>
      </c>
      <c r="H377" s="855"/>
      <c r="I377" s="785">
        <v>0</v>
      </c>
      <c r="J377" s="855"/>
      <c r="K377" s="785">
        <v>0</v>
      </c>
      <c r="L377" s="855"/>
      <c r="M377" s="785">
        <v>188776.37</v>
      </c>
      <c r="N377" s="298"/>
      <c r="O377" s="298"/>
      <c r="P377" s="298"/>
      <c r="Q377" s="298"/>
      <c r="R377" s="407"/>
      <c r="S377" s="407"/>
      <c r="T377" s="407"/>
      <c r="U377" s="298"/>
    </row>
    <row r="378" spans="1:21" ht="15">
      <c r="A378" s="342"/>
      <c r="B378" s="342"/>
      <c r="C378" s="394" t="s">
        <v>1292</v>
      </c>
      <c r="D378" s="409"/>
      <c r="E378" s="785">
        <v>0</v>
      </c>
      <c r="F378" s="855"/>
      <c r="G378" s="785">
        <v>0</v>
      </c>
      <c r="H378" s="855"/>
      <c r="I378" s="785">
        <v>0</v>
      </c>
      <c r="J378" s="855"/>
      <c r="K378" s="785">
        <v>0</v>
      </c>
      <c r="L378" s="855"/>
      <c r="M378" s="785">
        <v>0</v>
      </c>
      <c r="N378" s="298"/>
      <c r="O378" s="298"/>
      <c r="P378" s="298"/>
      <c r="Q378" s="298"/>
      <c r="R378" s="407"/>
      <c r="S378" s="407"/>
      <c r="T378" s="407"/>
      <c r="U378" s="298"/>
    </row>
    <row r="379" spans="1:21" ht="15">
      <c r="A379" s="342"/>
      <c r="B379" s="342"/>
      <c r="C379" s="394" t="s">
        <v>1291</v>
      </c>
      <c r="D379" s="409"/>
      <c r="E379" s="785">
        <v>0</v>
      </c>
      <c r="F379" s="855"/>
      <c r="G379" s="785">
        <v>0</v>
      </c>
      <c r="H379" s="855"/>
      <c r="I379" s="785">
        <v>0</v>
      </c>
      <c r="J379" s="855"/>
      <c r="K379" s="785">
        <v>0</v>
      </c>
      <c r="L379" s="855"/>
      <c r="M379" s="785">
        <v>0</v>
      </c>
      <c r="N379" s="298"/>
      <c r="O379" s="298"/>
      <c r="P379" s="298"/>
      <c r="Q379" s="298"/>
      <c r="R379" s="407"/>
      <c r="S379" s="407"/>
      <c r="T379" s="407"/>
      <c r="U379" s="298"/>
    </row>
    <row r="380" spans="1:21" ht="15">
      <c r="A380" s="342"/>
      <c r="B380" s="342"/>
      <c r="C380" s="394" t="s">
        <v>1289</v>
      </c>
      <c r="D380" s="409"/>
      <c r="E380" s="785">
        <v>0</v>
      </c>
      <c r="F380" s="855"/>
      <c r="G380" s="785">
        <v>0</v>
      </c>
      <c r="H380" s="855"/>
      <c r="I380" s="785">
        <v>0</v>
      </c>
      <c r="J380" s="855"/>
      <c r="K380" s="785">
        <v>0</v>
      </c>
      <c r="L380" s="855"/>
      <c r="M380" s="785">
        <v>0</v>
      </c>
      <c r="N380" s="298"/>
      <c r="O380" s="298"/>
      <c r="P380" s="298"/>
      <c r="Q380" s="298"/>
      <c r="R380" s="407"/>
      <c r="S380" s="407"/>
      <c r="T380" s="407"/>
      <c r="U380" s="298"/>
    </row>
    <row r="381" spans="1:21" ht="15">
      <c r="A381" s="342"/>
      <c r="B381" s="342"/>
      <c r="C381" s="394" t="s">
        <v>1287</v>
      </c>
      <c r="D381" s="409"/>
      <c r="E381" s="785">
        <v>0</v>
      </c>
      <c r="F381" s="855"/>
      <c r="G381" s="785">
        <v>0</v>
      </c>
      <c r="H381" s="855"/>
      <c r="I381" s="785">
        <v>0</v>
      </c>
      <c r="J381" s="855"/>
      <c r="K381" s="785">
        <v>0</v>
      </c>
      <c r="L381" s="855"/>
      <c r="M381" s="785">
        <v>0</v>
      </c>
      <c r="N381" s="298"/>
      <c r="O381" s="298"/>
      <c r="P381" s="298"/>
      <c r="Q381" s="298"/>
      <c r="R381" s="407"/>
      <c r="S381" s="407"/>
      <c r="T381" s="407"/>
      <c r="U381" s="298"/>
    </row>
    <row r="382" spans="1:21" ht="15">
      <c r="A382" s="342"/>
      <c r="B382" s="342"/>
      <c r="C382" s="394" t="s">
        <v>1286</v>
      </c>
      <c r="D382" s="409"/>
      <c r="E382" s="785">
        <v>0</v>
      </c>
      <c r="F382" s="855"/>
      <c r="G382" s="785">
        <v>0</v>
      </c>
      <c r="H382" s="855"/>
      <c r="I382" s="785">
        <v>0</v>
      </c>
      <c r="J382" s="855"/>
      <c r="K382" s="785">
        <v>0</v>
      </c>
      <c r="L382" s="855"/>
      <c r="M382" s="785">
        <v>0</v>
      </c>
      <c r="N382" s="298"/>
      <c r="O382" s="298"/>
      <c r="P382" s="298"/>
      <c r="Q382" s="298"/>
      <c r="R382" s="407"/>
      <c r="S382" s="407"/>
      <c r="T382" s="407"/>
      <c r="U382" s="298"/>
    </row>
    <row r="383" spans="1:21" ht="15">
      <c r="A383" s="411"/>
      <c r="B383" s="411"/>
      <c r="C383" s="394" t="s">
        <v>1285</v>
      </c>
      <c r="D383" s="409"/>
      <c r="E383" s="785">
        <v>0</v>
      </c>
      <c r="F383" s="855"/>
      <c r="G383" s="785">
        <v>0</v>
      </c>
      <c r="H383" s="855"/>
      <c r="I383" s="785">
        <v>0</v>
      </c>
      <c r="J383" s="855"/>
      <c r="K383" s="785">
        <v>0</v>
      </c>
      <c r="L383" s="855"/>
      <c r="M383" s="785">
        <v>0</v>
      </c>
      <c r="N383" s="443"/>
      <c r="O383" s="443"/>
      <c r="P383" s="443"/>
      <c r="Q383" s="443"/>
      <c r="R383" s="407"/>
      <c r="S383" s="407"/>
      <c r="T383" s="407"/>
      <c r="U383" s="298"/>
    </row>
    <row r="384" spans="1:21" ht="15">
      <c r="A384" s="413"/>
      <c r="B384" s="413"/>
      <c r="C384" s="394" t="s">
        <v>1278</v>
      </c>
      <c r="D384" s="409"/>
      <c r="E384" s="785">
        <v>0</v>
      </c>
      <c r="F384" s="855"/>
      <c r="G384" s="785">
        <v>0</v>
      </c>
      <c r="H384" s="855"/>
      <c r="I384" s="785">
        <v>0</v>
      </c>
      <c r="J384" s="855"/>
      <c r="K384" s="785">
        <v>0</v>
      </c>
      <c r="L384" s="855"/>
      <c r="M384" s="785">
        <v>0</v>
      </c>
      <c r="N384" s="443"/>
      <c r="O384" s="443"/>
      <c r="P384" s="443"/>
      <c r="Q384" s="443"/>
      <c r="R384" s="407"/>
      <c r="S384" s="407"/>
      <c r="T384" s="407"/>
      <c r="U384" s="298"/>
    </row>
    <row r="385" spans="1:20" ht="15">
      <c r="A385" s="412" t="s">
        <v>1330</v>
      </c>
      <c r="B385" s="412"/>
      <c r="C385" s="412"/>
      <c r="D385" s="412"/>
      <c r="E385" s="787">
        <v>2159334.1</v>
      </c>
      <c r="F385" s="856"/>
      <c r="G385" s="787">
        <v>0</v>
      </c>
      <c r="H385" s="857"/>
      <c r="I385" s="787">
        <v>0</v>
      </c>
      <c r="J385" s="857"/>
      <c r="K385" s="787">
        <v>0</v>
      </c>
      <c r="L385" s="856"/>
      <c r="M385" s="787">
        <v>2159334.1</v>
      </c>
      <c r="N385" s="414"/>
      <c r="R385" s="414"/>
      <c r="S385" s="407"/>
      <c r="T385" s="407"/>
    </row>
    <row r="386" spans="1:20" ht="19.9" customHeight="1">
      <c r="A386" s="412"/>
      <c r="B386" s="412"/>
      <c r="C386" s="412"/>
      <c r="D386" s="412"/>
      <c r="E386" s="416"/>
      <c r="F386" s="410"/>
      <c r="G386" s="416"/>
      <c r="H386" s="417"/>
      <c r="I386" s="416"/>
      <c r="J386" s="417"/>
      <c r="K386" s="398"/>
      <c r="L386" s="417"/>
      <c r="M386" s="416"/>
      <c r="N386" s="414"/>
      <c r="R386" s="414"/>
      <c r="S386" s="407"/>
      <c r="T386" s="407"/>
    </row>
    <row r="387" spans="1:20" ht="15">
      <c r="A387" s="412"/>
      <c r="B387" s="412"/>
      <c r="C387" s="412"/>
      <c r="D387" s="412"/>
      <c r="E387" s="416"/>
      <c r="F387" s="410"/>
      <c r="G387" s="416"/>
      <c r="H387" s="417"/>
      <c r="I387" s="416"/>
      <c r="J387" s="417"/>
      <c r="K387" s="398"/>
      <c r="L387" s="417"/>
      <c r="M387" s="416"/>
      <c r="N387" s="414"/>
      <c r="R387" s="414"/>
      <c r="S387" s="407"/>
      <c r="T387" s="407"/>
    </row>
    <row r="388" spans="1:20" ht="15">
      <c r="A388" s="412"/>
      <c r="B388" s="412"/>
      <c r="C388" s="412"/>
      <c r="D388" s="412"/>
      <c r="E388" s="416"/>
      <c r="F388" s="410"/>
      <c r="G388" s="416"/>
      <c r="H388" s="417"/>
      <c r="I388" s="416"/>
      <c r="J388" s="417"/>
      <c r="K388" s="398"/>
      <c r="L388" s="417"/>
      <c r="M388" s="416"/>
      <c r="N388" s="414"/>
      <c r="R388" s="414"/>
      <c r="S388" s="407"/>
      <c r="T388" s="407"/>
    </row>
    <row r="389" spans="1:20" ht="15">
      <c r="A389" s="412"/>
      <c r="B389" s="412"/>
      <c r="C389" s="412"/>
      <c r="D389" s="412"/>
      <c r="E389" s="416"/>
      <c r="F389" s="410"/>
      <c r="G389" s="416"/>
      <c r="H389" s="417"/>
      <c r="I389" s="416"/>
      <c r="J389" s="417"/>
      <c r="K389" s="398"/>
      <c r="L389" s="417"/>
      <c r="M389" s="416"/>
      <c r="N389" s="414"/>
      <c r="R389" s="414"/>
      <c r="S389" s="407"/>
      <c r="T389" s="407"/>
    </row>
    <row r="390" spans="1:20" ht="15">
      <c r="A390" s="412"/>
      <c r="B390" s="412"/>
      <c r="C390" s="412"/>
      <c r="D390" s="412"/>
      <c r="E390" s="416"/>
      <c r="F390" s="410"/>
      <c r="G390" s="416"/>
      <c r="H390" s="417"/>
      <c r="I390" s="416"/>
      <c r="J390" s="417"/>
      <c r="K390" s="398"/>
      <c r="L390" s="417"/>
      <c r="M390" s="416"/>
      <c r="N390" s="414"/>
      <c r="R390" s="414"/>
      <c r="S390" s="407"/>
      <c r="T390" s="407"/>
    </row>
    <row r="391" spans="1:20" ht="15">
      <c r="A391" s="412"/>
      <c r="B391" s="412"/>
      <c r="C391" s="412"/>
      <c r="D391" s="412"/>
      <c r="E391" s="416"/>
      <c r="F391" s="410"/>
      <c r="G391" s="416"/>
      <c r="H391" s="417"/>
      <c r="I391" s="416"/>
      <c r="J391" s="417"/>
      <c r="K391" s="398"/>
      <c r="L391" s="417"/>
      <c r="M391" s="416"/>
      <c r="N391" s="414"/>
      <c r="R391" s="414"/>
      <c r="S391" s="407"/>
      <c r="T391" s="407"/>
    </row>
    <row r="392" spans="1:20" ht="15">
      <c r="A392" s="412"/>
      <c r="B392" s="412"/>
      <c r="C392" s="412"/>
      <c r="D392" s="412"/>
      <c r="E392" s="416"/>
      <c r="F392" s="410"/>
      <c r="G392" s="416"/>
      <c r="H392" s="417"/>
      <c r="I392" s="416"/>
      <c r="J392" s="417"/>
      <c r="K392" s="398"/>
      <c r="L392" s="417"/>
      <c r="M392" s="416"/>
      <c r="N392" s="414"/>
      <c r="R392" s="414"/>
      <c r="S392" s="407"/>
      <c r="T392" s="407"/>
    </row>
    <row r="393" spans="1:20" ht="15">
      <c r="A393" s="412"/>
      <c r="B393" s="412"/>
      <c r="C393" s="412"/>
      <c r="D393" s="412"/>
      <c r="E393" s="416"/>
      <c r="F393" s="410"/>
      <c r="G393" s="416"/>
      <c r="H393" s="417"/>
      <c r="I393" s="416"/>
      <c r="J393" s="417"/>
      <c r="K393" s="398"/>
      <c r="L393" s="417"/>
      <c r="M393" s="416"/>
      <c r="N393" s="414"/>
      <c r="R393" s="414"/>
      <c r="S393" s="407"/>
      <c r="T393" s="407"/>
    </row>
    <row r="394" spans="1:20" ht="15">
      <c r="A394" s="412"/>
      <c r="B394" s="412"/>
      <c r="C394" s="412"/>
      <c r="D394" s="412"/>
      <c r="E394" s="416"/>
      <c r="F394" s="410"/>
      <c r="G394" s="416"/>
      <c r="H394" s="417"/>
      <c r="I394" s="416"/>
      <c r="J394" s="417"/>
      <c r="K394" s="398"/>
      <c r="L394" s="417"/>
      <c r="M394" s="416"/>
      <c r="N394" s="414"/>
      <c r="R394" s="414"/>
      <c r="S394" s="407"/>
      <c r="T394" s="407"/>
    </row>
    <row r="395" spans="1:20" ht="15">
      <c r="A395" s="412"/>
      <c r="B395" s="412"/>
      <c r="C395" s="412"/>
      <c r="D395" s="412"/>
      <c r="E395" s="416"/>
      <c r="F395" s="410"/>
      <c r="G395" s="416"/>
      <c r="H395" s="417"/>
      <c r="I395" s="416"/>
      <c r="J395" s="417"/>
      <c r="K395" s="398"/>
      <c r="L395" s="417"/>
      <c r="M395" s="416"/>
      <c r="N395" s="414"/>
      <c r="R395" s="414"/>
      <c r="S395" s="407"/>
      <c r="T395" s="407"/>
    </row>
    <row r="396" spans="1:20" ht="15">
      <c r="A396" s="412"/>
      <c r="B396" s="412"/>
      <c r="C396" s="412"/>
      <c r="D396" s="412"/>
      <c r="E396" s="416"/>
      <c r="F396" s="410"/>
      <c r="G396" s="416"/>
      <c r="H396" s="417"/>
      <c r="I396" s="416"/>
      <c r="J396" s="417"/>
      <c r="K396" s="398"/>
      <c r="L396" s="417"/>
      <c r="M396" s="416"/>
      <c r="N396" s="414"/>
      <c r="R396" s="414"/>
      <c r="S396" s="407"/>
      <c r="T396" s="407"/>
    </row>
    <row r="397" spans="1:20" ht="15">
      <c r="A397" s="412"/>
      <c r="B397" s="412"/>
      <c r="C397" s="412"/>
      <c r="D397" s="412"/>
      <c r="E397" s="416"/>
      <c r="F397" s="410"/>
      <c r="G397" s="416"/>
      <c r="H397" s="417"/>
      <c r="I397" s="416"/>
      <c r="J397" s="417"/>
      <c r="K397" s="398"/>
      <c r="L397" s="417"/>
      <c r="M397" s="416"/>
      <c r="N397" s="414"/>
      <c r="R397" s="414"/>
      <c r="S397" s="407"/>
      <c r="T397" s="407"/>
    </row>
    <row r="398" spans="1:20" ht="15">
      <c r="A398" s="361"/>
      <c r="B398" s="361"/>
      <c r="C398" s="361"/>
      <c r="D398" s="361"/>
      <c r="E398" s="362"/>
      <c r="F398" s="363"/>
      <c r="G398" s="364"/>
      <c r="H398" s="365"/>
      <c r="I398" s="365"/>
      <c r="J398" s="366"/>
      <c r="K398" s="367"/>
      <c r="L398" s="368"/>
      <c r="M398" s="369"/>
      <c r="N398" s="305"/>
      <c r="R398" s="305"/>
      <c r="S398" s="407"/>
      <c r="T398" s="407"/>
    </row>
    <row r="399" spans="1:20" ht="15">
      <c r="A399" s="299" t="s">
        <v>1110</v>
      </c>
      <c r="B399" s="361"/>
      <c r="C399" s="361"/>
      <c r="D399" s="361"/>
      <c r="E399" s="362" t="s">
        <v>2201</v>
      </c>
      <c r="F399" s="363"/>
      <c r="G399" s="364"/>
      <c r="H399" s="365"/>
      <c r="I399" s="365"/>
      <c r="J399" s="366"/>
      <c r="K399" s="367"/>
      <c r="L399" s="368"/>
      <c r="M399" s="369" t="s">
        <v>1350</v>
      </c>
      <c r="N399" s="414"/>
      <c r="R399" s="414"/>
      <c r="S399" s="407"/>
      <c r="T399" s="407"/>
    </row>
    <row r="400" spans="1:18" ht="23.25">
      <c r="A400" s="297" t="s">
        <v>1157</v>
      </c>
      <c r="B400" s="300"/>
      <c r="C400" s="300"/>
      <c r="D400" s="300"/>
      <c r="E400" s="300"/>
      <c r="F400" s="301"/>
      <c r="G400" s="302"/>
      <c r="H400" s="302"/>
      <c r="I400" s="302"/>
      <c r="J400" s="303"/>
      <c r="K400" s="304"/>
      <c r="L400" s="302"/>
      <c r="M400" s="302"/>
      <c r="N400" s="305"/>
      <c r="R400" s="305"/>
    </row>
    <row r="401" spans="1:20" ht="15.75">
      <c r="A401" s="306" t="s">
        <v>1156</v>
      </c>
      <c r="B401" s="306"/>
      <c r="C401" s="306"/>
      <c r="D401" s="306"/>
      <c r="E401" s="306"/>
      <c r="F401" s="307"/>
      <c r="G401" s="308">
        <v>43830</v>
      </c>
      <c r="H401" s="303"/>
      <c r="J401" s="303"/>
      <c r="K401" s="309"/>
      <c r="L401" s="303"/>
      <c r="M401" s="310"/>
      <c r="N401" s="305"/>
      <c r="R401" s="305"/>
      <c r="S401" s="407"/>
      <c r="T401" s="407"/>
    </row>
    <row r="402" spans="1:20" ht="15.75">
      <c r="A402" s="306"/>
      <c r="B402" s="306"/>
      <c r="C402" s="306"/>
      <c r="D402" s="306"/>
      <c r="E402" s="306"/>
      <c r="F402" s="307"/>
      <c r="G402" s="303"/>
      <c r="H402" s="303"/>
      <c r="I402" s="311"/>
      <c r="J402" s="303"/>
      <c r="K402" s="309"/>
      <c r="L402" s="303"/>
      <c r="M402" s="310"/>
      <c r="N402" s="305"/>
      <c r="R402" s="305"/>
      <c r="S402" s="407"/>
      <c r="T402" s="407"/>
    </row>
    <row r="403" spans="1:20" ht="15">
      <c r="A403" s="303"/>
      <c r="B403" s="303"/>
      <c r="C403" s="303"/>
      <c r="D403" s="303"/>
      <c r="E403" s="303"/>
      <c r="F403" s="312"/>
      <c r="G403" s="303"/>
      <c r="H403" s="303"/>
      <c r="I403" s="303"/>
      <c r="J403" s="303"/>
      <c r="K403" s="309"/>
      <c r="L403" s="303"/>
      <c r="M403" s="310"/>
      <c r="N403" s="305"/>
      <c r="R403" s="305"/>
      <c r="S403" s="407"/>
      <c r="T403" s="407"/>
    </row>
    <row r="404" spans="1:20" ht="18" customHeight="1">
      <c r="A404" s="303"/>
      <c r="B404" s="303"/>
      <c r="C404" s="303"/>
      <c r="D404" s="303"/>
      <c r="E404" s="303"/>
      <c r="F404" s="312"/>
      <c r="G404" s="303"/>
      <c r="H404" s="303"/>
      <c r="I404" s="303"/>
      <c r="J404" s="303"/>
      <c r="K404" s="309"/>
      <c r="L404" s="303"/>
      <c r="M404" s="310"/>
      <c r="N404" s="305"/>
      <c r="R404" s="305"/>
      <c r="S404" s="407"/>
      <c r="T404" s="407"/>
    </row>
    <row r="405" spans="1:20" ht="15">
      <c r="A405" s="401" t="s">
        <v>1316</v>
      </c>
      <c r="B405" s="401"/>
      <c r="C405" s="401"/>
      <c r="D405" s="401"/>
      <c r="E405" s="401"/>
      <c r="F405" s="401"/>
      <c r="G405" s="401"/>
      <c r="H405" s="401"/>
      <c r="I405" s="401"/>
      <c r="J405" s="401"/>
      <c r="K405" s="402"/>
      <c r="L405" s="401"/>
      <c r="M405" s="401"/>
      <c r="N405" s="405"/>
      <c r="R405" s="405"/>
      <c r="S405" s="407"/>
      <c r="T405" s="407"/>
    </row>
    <row r="406" spans="14:20" ht="15">
      <c r="N406" s="414"/>
      <c r="R406" s="414"/>
      <c r="S406" s="407"/>
      <c r="T406" s="407"/>
    </row>
    <row r="407" spans="1:20" ht="12.75" customHeight="1">
      <c r="A407" s="393"/>
      <c r="B407" s="393"/>
      <c r="C407" s="393"/>
      <c r="D407" s="393"/>
      <c r="E407" s="948" t="s">
        <v>1347</v>
      </c>
      <c r="F407" s="948"/>
      <c r="G407" s="948"/>
      <c r="H407" s="948"/>
      <c r="I407" s="948"/>
      <c r="J407" s="948"/>
      <c r="K407" s="948"/>
      <c r="L407" s="948"/>
      <c r="M407" s="948"/>
      <c r="N407" s="305"/>
      <c r="R407" s="305"/>
      <c r="S407" s="407"/>
      <c r="T407" s="407"/>
    </row>
    <row r="408" spans="1:20" ht="12.75" customHeight="1">
      <c r="A408" s="393"/>
      <c r="B408" s="393"/>
      <c r="C408" s="393"/>
      <c r="D408" s="393"/>
      <c r="E408" s="893"/>
      <c r="F408" s="406"/>
      <c r="G408" s="406"/>
      <c r="H408" s="406"/>
      <c r="I408" s="406"/>
      <c r="J408" s="406"/>
      <c r="K408" s="406"/>
      <c r="L408" s="406"/>
      <c r="M408" s="406"/>
      <c r="N408" s="515"/>
      <c r="R408" s="515"/>
      <c r="S408" s="407"/>
      <c r="T408" s="407"/>
    </row>
    <row r="409" spans="1:20" ht="15">
      <c r="A409" s="393"/>
      <c r="B409" s="393"/>
      <c r="C409" s="393"/>
      <c r="D409" s="393"/>
      <c r="E409" s="826" t="s">
        <v>1312</v>
      </c>
      <c r="F409" s="458"/>
      <c r="G409" s="458"/>
      <c r="H409" s="458"/>
      <c r="I409" s="458"/>
      <c r="J409" s="458"/>
      <c r="K409" s="458"/>
      <c r="L409" s="458"/>
      <c r="M409" s="458"/>
      <c r="N409" s="515"/>
      <c r="O409" s="515"/>
      <c r="P409" s="515"/>
      <c r="Q409" s="515"/>
      <c r="R409" s="515"/>
      <c r="S409" s="515"/>
      <c r="T409" s="515"/>
    </row>
    <row r="410" spans="1:21" ht="15">
      <c r="A410" s="393"/>
      <c r="B410" s="393"/>
      <c r="C410" s="393"/>
      <c r="D410" s="393"/>
      <c r="E410" s="826" t="s">
        <v>1311</v>
      </c>
      <c r="F410" s="458"/>
      <c r="G410" s="826" t="s">
        <v>1310</v>
      </c>
      <c r="H410" s="826"/>
      <c r="I410" s="826" t="s">
        <v>1309</v>
      </c>
      <c r="J410" s="826"/>
      <c r="K410" s="826" t="s">
        <v>1308</v>
      </c>
      <c r="L410" s="458"/>
      <c r="M410" s="458"/>
      <c r="N410" s="516"/>
      <c r="O410" s="516"/>
      <c r="P410" s="516"/>
      <c r="Q410" s="516"/>
      <c r="R410" s="516"/>
      <c r="S410" s="516"/>
      <c r="T410" s="516"/>
      <c r="U410" s="517"/>
    </row>
    <row r="411" spans="1:21" ht="15">
      <c r="A411" s="339" t="s">
        <v>1307</v>
      </c>
      <c r="B411" s="339"/>
      <c r="C411" s="339" t="s">
        <v>1282</v>
      </c>
      <c r="D411" s="893"/>
      <c r="E411" s="827" t="s">
        <v>1306</v>
      </c>
      <c r="F411" s="370"/>
      <c r="G411" s="827" t="s">
        <v>1306</v>
      </c>
      <c r="H411" s="370"/>
      <c r="I411" s="827" t="s">
        <v>1306</v>
      </c>
      <c r="J411" s="310"/>
      <c r="K411" s="827" t="s">
        <v>1306</v>
      </c>
      <c r="L411" s="310"/>
      <c r="M411" s="836" t="s">
        <v>1</v>
      </c>
      <c r="N411" s="298"/>
      <c r="O411" s="298"/>
      <c r="P411" s="298"/>
      <c r="Q411" s="298"/>
      <c r="R411" s="407"/>
      <c r="S411" s="407"/>
      <c r="T411" s="407"/>
      <c r="U411" s="298"/>
    </row>
    <row r="412" spans="1:21" ht="15">
      <c r="A412" s="408" t="s">
        <v>1329</v>
      </c>
      <c r="B412" s="408"/>
      <c r="C412" s="394" t="s">
        <v>1302</v>
      </c>
      <c r="D412" s="409"/>
      <c r="E412" s="785">
        <v>38453885.58</v>
      </c>
      <c r="F412" s="855"/>
      <c r="G412" s="785">
        <v>294.53</v>
      </c>
      <c r="H412" s="855"/>
      <c r="I412" s="785">
        <v>0</v>
      </c>
      <c r="J412" s="855"/>
      <c r="K412" s="785">
        <v>23674.66</v>
      </c>
      <c r="L412" s="855"/>
      <c r="M412" s="785">
        <v>38477854.77</v>
      </c>
      <c r="N412" s="298"/>
      <c r="O412" s="298"/>
      <c r="P412" s="298"/>
      <c r="Q412" s="298"/>
      <c r="R412" s="407"/>
      <c r="S412" s="407"/>
      <c r="T412" s="407"/>
      <c r="U412" s="298"/>
    </row>
    <row r="413" spans="1:21" ht="15">
      <c r="A413" s="303"/>
      <c r="B413" s="303"/>
      <c r="C413" s="394" t="s">
        <v>1300</v>
      </c>
      <c r="D413" s="409"/>
      <c r="E413" s="785">
        <v>24037997.11</v>
      </c>
      <c r="F413" s="855"/>
      <c r="G413" s="785">
        <v>0</v>
      </c>
      <c r="H413" s="855"/>
      <c r="I413" s="785">
        <v>0</v>
      </c>
      <c r="J413" s="855"/>
      <c r="K413" s="785">
        <v>0</v>
      </c>
      <c r="L413" s="855"/>
      <c r="M413" s="785">
        <v>24037997.11</v>
      </c>
      <c r="N413" s="298"/>
      <c r="O413" s="298"/>
      <c r="P413" s="298"/>
      <c r="Q413" s="298"/>
      <c r="R413" s="407"/>
      <c r="S413" s="407"/>
      <c r="T413" s="407"/>
      <c r="U413" s="298"/>
    </row>
    <row r="414" spans="1:21" ht="15">
      <c r="A414" s="342"/>
      <c r="B414" s="342"/>
      <c r="C414" s="394" t="s">
        <v>1299</v>
      </c>
      <c r="D414" s="409"/>
      <c r="E414" s="785">
        <v>31451791.51</v>
      </c>
      <c r="F414" s="855"/>
      <c r="G414" s="785">
        <v>46488.53</v>
      </c>
      <c r="H414" s="855"/>
      <c r="I414" s="785">
        <v>0</v>
      </c>
      <c r="J414" s="855"/>
      <c r="K414" s="785">
        <v>95177.29</v>
      </c>
      <c r="L414" s="855"/>
      <c r="M414" s="785">
        <v>31593457.33</v>
      </c>
      <c r="N414" s="298"/>
      <c r="O414" s="298"/>
      <c r="P414" s="298"/>
      <c r="Q414" s="298"/>
      <c r="R414" s="407"/>
      <c r="S414" s="407"/>
      <c r="T414" s="407"/>
      <c r="U414" s="298"/>
    </row>
    <row r="415" spans="1:21" ht="15">
      <c r="A415" s="342"/>
      <c r="B415" s="342"/>
      <c r="C415" s="394" t="s">
        <v>1298</v>
      </c>
      <c r="D415" s="409"/>
      <c r="E415" s="785">
        <v>39009481.78</v>
      </c>
      <c r="F415" s="855"/>
      <c r="G415" s="785">
        <v>0</v>
      </c>
      <c r="H415" s="855"/>
      <c r="I415" s="785">
        <v>0</v>
      </c>
      <c r="J415" s="855"/>
      <c r="K415" s="785">
        <v>90152.26</v>
      </c>
      <c r="L415" s="855"/>
      <c r="M415" s="785">
        <v>39099634.04</v>
      </c>
      <c r="N415" s="298"/>
      <c r="O415" s="298"/>
      <c r="P415" s="298"/>
      <c r="Q415" s="298"/>
      <c r="R415" s="407"/>
      <c r="S415" s="407"/>
      <c r="T415" s="407"/>
      <c r="U415" s="298"/>
    </row>
    <row r="416" spans="1:21" ht="15">
      <c r="A416" s="342"/>
      <c r="B416" s="342"/>
      <c r="C416" s="394" t="s">
        <v>1296</v>
      </c>
      <c r="D416" s="409"/>
      <c r="E416" s="785">
        <v>54981612.38</v>
      </c>
      <c r="F416" s="855"/>
      <c r="G416" s="785">
        <v>119783.13</v>
      </c>
      <c r="H416" s="855"/>
      <c r="I416" s="785">
        <v>0</v>
      </c>
      <c r="J416" s="855"/>
      <c r="K416" s="785">
        <v>591245.74</v>
      </c>
      <c r="L416" s="855"/>
      <c r="M416" s="785">
        <v>55692641.25</v>
      </c>
      <c r="N416" s="298"/>
      <c r="O416" s="298"/>
      <c r="P416" s="298"/>
      <c r="Q416" s="298"/>
      <c r="R416" s="407"/>
      <c r="S416" s="407"/>
      <c r="T416" s="407"/>
      <c r="U416" s="298"/>
    </row>
    <row r="417" spans="1:21" ht="15">
      <c r="A417" s="342"/>
      <c r="B417" s="342"/>
      <c r="C417" s="394" t="s">
        <v>1295</v>
      </c>
      <c r="D417" s="409"/>
      <c r="E417" s="785">
        <v>74826248.98</v>
      </c>
      <c r="F417" s="855"/>
      <c r="G417" s="785">
        <v>29132.89</v>
      </c>
      <c r="H417" s="855"/>
      <c r="I417" s="785">
        <v>200279.43</v>
      </c>
      <c r="J417" s="855"/>
      <c r="K417" s="785">
        <v>0</v>
      </c>
      <c r="L417" s="855"/>
      <c r="M417" s="785">
        <v>75055661.3</v>
      </c>
      <c r="N417" s="298"/>
      <c r="O417" s="298"/>
      <c r="P417" s="298"/>
      <c r="Q417" s="298"/>
      <c r="R417" s="407"/>
      <c r="S417" s="407"/>
      <c r="T417" s="407"/>
      <c r="U417" s="298"/>
    </row>
    <row r="418" spans="1:21" ht="15">
      <c r="A418" s="342"/>
      <c r="B418" s="342"/>
      <c r="C418" s="394" t="s">
        <v>1294</v>
      </c>
      <c r="D418" s="409"/>
      <c r="E418" s="785">
        <v>85980031.27</v>
      </c>
      <c r="F418" s="855"/>
      <c r="G418" s="785">
        <v>897868.57</v>
      </c>
      <c r="H418" s="855"/>
      <c r="I418" s="785">
        <v>0</v>
      </c>
      <c r="J418" s="855"/>
      <c r="K418" s="785">
        <v>263100.35</v>
      </c>
      <c r="L418" s="855"/>
      <c r="M418" s="785">
        <v>87141000.19</v>
      </c>
      <c r="N418" s="298"/>
      <c r="O418" s="298"/>
      <c r="P418" s="298"/>
      <c r="Q418" s="298"/>
      <c r="R418" s="407"/>
      <c r="S418" s="407"/>
      <c r="T418" s="407"/>
      <c r="U418" s="298"/>
    </row>
    <row r="419" spans="1:21" ht="15">
      <c r="A419" s="342"/>
      <c r="B419" s="342"/>
      <c r="C419" s="394" t="s">
        <v>1292</v>
      </c>
      <c r="D419" s="409"/>
      <c r="E419" s="785">
        <v>93206453.28</v>
      </c>
      <c r="F419" s="855"/>
      <c r="G419" s="785">
        <v>120795.99</v>
      </c>
      <c r="H419" s="855"/>
      <c r="I419" s="785">
        <v>0</v>
      </c>
      <c r="J419" s="855"/>
      <c r="K419" s="785">
        <v>44764.25</v>
      </c>
      <c r="L419" s="855"/>
      <c r="M419" s="785">
        <v>93372013.52</v>
      </c>
      <c r="N419" s="298"/>
      <c r="O419" s="298"/>
      <c r="P419" s="298"/>
      <c r="Q419" s="298"/>
      <c r="R419" s="407"/>
      <c r="S419" s="407"/>
      <c r="T419" s="407"/>
      <c r="U419" s="298"/>
    </row>
    <row r="420" spans="1:21" ht="15">
      <c r="A420" s="342"/>
      <c r="B420" s="342"/>
      <c r="C420" s="394" t="s">
        <v>1291</v>
      </c>
      <c r="D420" s="409"/>
      <c r="E420" s="785">
        <v>95171954.25</v>
      </c>
      <c r="F420" s="855"/>
      <c r="G420" s="785">
        <v>89691.76</v>
      </c>
      <c r="H420" s="855"/>
      <c r="I420" s="785">
        <v>0</v>
      </c>
      <c r="J420" s="855"/>
      <c r="K420" s="785">
        <v>260482.68</v>
      </c>
      <c r="L420" s="855"/>
      <c r="M420" s="785">
        <v>95522128.69</v>
      </c>
      <c r="N420" s="298"/>
      <c r="O420" s="298"/>
      <c r="P420" s="298"/>
      <c r="Q420" s="298"/>
      <c r="R420" s="407"/>
      <c r="S420" s="407"/>
      <c r="T420" s="407"/>
      <c r="U420" s="298"/>
    </row>
    <row r="421" spans="1:21" ht="15">
      <c r="A421" s="342"/>
      <c r="B421" s="342"/>
      <c r="C421" s="394" t="s">
        <v>1289</v>
      </c>
      <c r="D421" s="409"/>
      <c r="E421" s="785">
        <v>101152354.09</v>
      </c>
      <c r="F421" s="855"/>
      <c r="G421" s="785">
        <v>0</v>
      </c>
      <c r="H421" s="855"/>
      <c r="I421" s="785">
        <v>0</v>
      </c>
      <c r="J421" s="855"/>
      <c r="K421" s="785">
        <v>115126.14</v>
      </c>
      <c r="L421" s="855"/>
      <c r="M421" s="785">
        <v>101267480.23</v>
      </c>
      <c r="N421" s="298"/>
      <c r="O421" s="298"/>
      <c r="P421" s="298"/>
      <c r="Q421" s="298"/>
      <c r="R421" s="407"/>
      <c r="S421" s="407"/>
      <c r="T421" s="407"/>
      <c r="U421" s="298"/>
    </row>
    <row r="422" spans="1:21" ht="15">
      <c r="A422" s="342"/>
      <c r="B422" s="342"/>
      <c r="C422" s="394" t="s">
        <v>1287</v>
      </c>
      <c r="D422" s="409"/>
      <c r="E422" s="785">
        <v>126019097.36</v>
      </c>
      <c r="F422" s="855"/>
      <c r="G422" s="785">
        <v>157729.71</v>
      </c>
      <c r="H422" s="855"/>
      <c r="I422" s="785">
        <v>0</v>
      </c>
      <c r="J422" s="855"/>
      <c r="K422" s="785">
        <v>149491.93</v>
      </c>
      <c r="L422" s="855"/>
      <c r="M422" s="785">
        <v>126326319</v>
      </c>
      <c r="N422" s="298"/>
      <c r="O422" s="298"/>
      <c r="P422" s="298"/>
      <c r="Q422" s="298"/>
      <c r="R422" s="407"/>
      <c r="S422" s="407"/>
      <c r="T422" s="407"/>
      <c r="U422" s="298"/>
    </row>
    <row r="423" spans="1:21" ht="15">
      <c r="A423" s="342"/>
      <c r="B423" s="342"/>
      <c r="C423" s="394" t="s">
        <v>1286</v>
      </c>
      <c r="D423" s="409"/>
      <c r="E423" s="785">
        <v>107746576.01</v>
      </c>
      <c r="F423" s="855"/>
      <c r="G423" s="785">
        <v>106718.34</v>
      </c>
      <c r="H423" s="855"/>
      <c r="I423" s="785">
        <v>0</v>
      </c>
      <c r="J423" s="855"/>
      <c r="K423" s="785">
        <v>16399.29</v>
      </c>
      <c r="L423" s="855"/>
      <c r="M423" s="785">
        <v>107869693.64</v>
      </c>
      <c r="N423" s="298"/>
      <c r="O423" s="298"/>
      <c r="P423" s="298"/>
      <c r="Q423" s="298"/>
      <c r="R423" s="407"/>
      <c r="S423" s="407"/>
      <c r="T423" s="407"/>
      <c r="U423" s="298"/>
    </row>
    <row r="424" spans="1:21" ht="15">
      <c r="A424" s="411"/>
      <c r="B424" s="411"/>
      <c r="C424" s="394" t="s">
        <v>1285</v>
      </c>
      <c r="D424" s="409"/>
      <c r="E424" s="785">
        <v>18694700.36</v>
      </c>
      <c r="F424" s="855"/>
      <c r="G424" s="785">
        <v>0</v>
      </c>
      <c r="H424" s="855"/>
      <c r="I424" s="785">
        <v>0</v>
      </c>
      <c r="J424" s="855"/>
      <c r="K424" s="785">
        <v>0</v>
      </c>
      <c r="L424" s="855"/>
      <c r="M424" s="785">
        <v>18694700.36</v>
      </c>
      <c r="N424" s="298"/>
      <c r="O424" s="298"/>
      <c r="P424" s="298"/>
      <c r="Q424" s="298"/>
      <c r="R424" s="407"/>
      <c r="S424" s="407"/>
      <c r="T424" s="407"/>
      <c r="U424" s="298"/>
    </row>
    <row r="425" spans="1:20" ht="15">
      <c r="A425" s="413"/>
      <c r="B425" s="413"/>
      <c r="C425" s="394" t="s">
        <v>1278</v>
      </c>
      <c r="D425" s="409"/>
      <c r="E425" s="785">
        <v>482775.71</v>
      </c>
      <c r="F425" s="855"/>
      <c r="G425" s="785">
        <v>0</v>
      </c>
      <c r="H425" s="855"/>
      <c r="I425" s="785">
        <v>0</v>
      </c>
      <c r="J425" s="855"/>
      <c r="K425" s="785">
        <v>0</v>
      </c>
      <c r="L425" s="855"/>
      <c r="M425" s="785">
        <v>482775.71</v>
      </c>
      <c r="N425" s="414"/>
      <c r="R425" s="414"/>
      <c r="S425" s="407"/>
      <c r="T425" s="407"/>
    </row>
    <row r="426" spans="1:20" ht="15">
      <c r="A426" s="412" t="s">
        <v>1328</v>
      </c>
      <c r="B426" s="412"/>
      <c r="C426" s="342"/>
      <c r="D426" s="342"/>
      <c r="E426" s="787">
        <v>891214959.67</v>
      </c>
      <c r="F426" s="856"/>
      <c r="G426" s="787">
        <v>1568503.45</v>
      </c>
      <c r="H426" s="857"/>
      <c r="I426" s="787">
        <v>200279.43</v>
      </c>
      <c r="J426" s="857"/>
      <c r="K426" s="787">
        <v>1649614.59</v>
      </c>
      <c r="L426" s="856"/>
      <c r="M426" s="787">
        <v>894633357.14</v>
      </c>
      <c r="N426" s="414"/>
      <c r="R426" s="414"/>
      <c r="S426" s="407"/>
      <c r="T426" s="407"/>
    </row>
    <row r="427" spans="1:20" ht="15">
      <c r="A427" s="393"/>
      <c r="B427" s="393"/>
      <c r="C427" s="393"/>
      <c r="D427" s="393"/>
      <c r="E427" s="892"/>
      <c r="F427" s="892"/>
      <c r="G427" s="892"/>
      <c r="H427" s="892"/>
      <c r="I427" s="892"/>
      <c r="J427" s="892"/>
      <c r="K427" s="892"/>
      <c r="L427" s="892"/>
      <c r="M427" s="892"/>
      <c r="N427" s="305"/>
      <c r="R427" s="305"/>
      <c r="S427" s="407"/>
      <c r="T427" s="407"/>
    </row>
    <row r="428" spans="1:20" ht="15">
      <c r="A428" s="393"/>
      <c r="B428" s="393"/>
      <c r="C428" s="393"/>
      <c r="D428" s="393"/>
      <c r="E428" s="949" t="s">
        <v>1347</v>
      </c>
      <c r="F428" s="950"/>
      <c r="G428" s="950"/>
      <c r="H428" s="950"/>
      <c r="I428" s="950"/>
      <c r="J428" s="950"/>
      <c r="K428" s="950"/>
      <c r="L428" s="950"/>
      <c r="M428" s="950"/>
      <c r="N428" s="515"/>
      <c r="R428" s="515"/>
      <c r="S428" s="407"/>
      <c r="T428" s="407"/>
    </row>
    <row r="429" spans="1:20" ht="15">
      <c r="A429" s="393"/>
      <c r="B429" s="393"/>
      <c r="C429" s="393"/>
      <c r="D429" s="393"/>
      <c r="E429" s="858" t="s">
        <v>1312</v>
      </c>
      <c r="F429" s="858"/>
      <c r="G429" s="858"/>
      <c r="H429" s="858"/>
      <c r="I429" s="858"/>
      <c r="J429" s="858"/>
      <c r="K429" s="858"/>
      <c r="L429" s="858"/>
      <c r="M429" s="858"/>
      <c r="N429" s="515"/>
      <c r="O429" s="515"/>
      <c r="P429" s="515"/>
      <c r="Q429" s="515"/>
      <c r="R429" s="515"/>
      <c r="S429" s="515"/>
      <c r="T429" s="515"/>
    </row>
    <row r="430" spans="1:21" ht="15">
      <c r="A430" s="393"/>
      <c r="B430" s="393"/>
      <c r="C430" s="393"/>
      <c r="D430" s="393"/>
      <c r="E430" s="858" t="s">
        <v>1311</v>
      </c>
      <c r="F430" s="858"/>
      <c r="G430" s="858" t="s">
        <v>1310</v>
      </c>
      <c r="H430" s="858"/>
      <c r="I430" s="858" t="s">
        <v>1309</v>
      </c>
      <c r="J430" s="858"/>
      <c r="K430" s="858" t="s">
        <v>1308</v>
      </c>
      <c r="L430" s="858"/>
      <c r="M430" s="858"/>
      <c r="N430" s="516"/>
      <c r="O430" s="516"/>
      <c r="P430" s="516"/>
      <c r="Q430" s="516"/>
      <c r="R430" s="516"/>
      <c r="S430" s="516"/>
      <c r="T430" s="516"/>
      <c r="U430" s="517"/>
    </row>
    <row r="431" spans="1:21" ht="15">
      <c r="A431" s="339" t="s">
        <v>1307</v>
      </c>
      <c r="B431" s="339"/>
      <c r="C431" s="339" t="s">
        <v>1282</v>
      </c>
      <c r="D431" s="893"/>
      <c r="E431" s="859" t="s">
        <v>1306</v>
      </c>
      <c r="F431" s="858"/>
      <c r="G431" s="859" t="s">
        <v>1306</v>
      </c>
      <c r="H431" s="858"/>
      <c r="I431" s="859" t="s">
        <v>1306</v>
      </c>
      <c r="J431" s="858"/>
      <c r="K431" s="859" t="s">
        <v>1306</v>
      </c>
      <c r="L431" s="858"/>
      <c r="M431" s="860" t="s">
        <v>1</v>
      </c>
      <c r="N431" s="443"/>
      <c r="O431" s="443"/>
      <c r="P431" s="443"/>
      <c r="Q431" s="443"/>
      <c r="R431" s="407"/>
      <c r="S431" s="407"/>
      <c r="T431" s="407"/>
      <c r="U431" s="298"/>
    </row>
    <row r="432" spans="1:21" ht="15">
      <c r="A432" s="408" t="s">
        <v>1327</v>
      </c>
      <c r="B432" s="408"/>
      <c r="C432" s="394" t="s">
        <v>1302</v>
      </c>
      <c r="D432" s="409"/>
      <c r="E432" s="785">
        <v>0</v>
      </c>
      <c r="F432" s="855"/>
      <c r="G432" s="785">
        <v>0</v>
      </c>
      <c r="H432" s="855"/>
      <c r="I432" s="785">
        <v>0</v>
      </c>
      <c r="J432" s="855"/>
      <c r="K432" s="785">
        <v>0</v>
      </c>
      <c r="L432" s="855"/>
      <c r="M432" s="785">
        <v>0</v>
      </c>
      <c r="N432" s="443"/>
      <c r="O432" s="443"/>
      <c r="P432" s="443"/>
      <c r="Q432" s="443"/>
      <c r="R432" s="407"/>
      <c r="S432" s="407"/>
      <c r="T432" s="407"/>
      <c r="U432" s="298"/>
    </row>
    <row r="433" spans="1:21" ht="15">
      <c r="A433" s="303"/>
      <c r="B433" s="303"/>
      <c r="C433" s="394" t="s">
        <v>1300</v>
      </c>
      <c r="D433" s="409"/>
      <c r="E433" s="785">
        <v>0</v>
      </c>
      <c r="F433" s="855"/>
      <c r="G433" s="785">
        <v>0</v>
      </c>
      <c r="H433" s="855"/>
      <c r="I433" s="785">
        <v>0</v>
      </c>
      <c r="J433" s="855"/>
      <c r="K433" s="785">
        <v>0</v>
      </c>
      <c r="L433" s="855"/>
      <c r="M433" s="785">
        <v>0</v>
      </c>
      <c r="N433" s="443"/>
      <c r="O433" s="443"/>
      <c r="P433" s="443"/>
      <c r="Q433" s="443"/>
      <c r="R433" s="407"/>
      <c r="S433" s="407"/>
      <c r="T433" s="407"/>
      <c r="U433" s="298"/>
    </row>
    <row r="434" spans="1:21" ht="15">
      <c r="A434" s="342"/>
      <c r="B434" s="342"/>
      <c r="C434" s="394" t="s">
        <v>1299</v>
      </c>
      <c r="D434" s="409"/>
      <c r="E434" s="785">
        <v>0</v>
      </c>
      <c r="F434" s="855"/>
      <c r="G434" s="785">
        <v>0</v>
      </c>
      <c r="H434" s="855"/>
      <c r="I434" s="785">
        <v>0</v>
      </c>
      <c r="J434" s="855"/>
      <c r="K434" s="785">
        <v>0</v>
      </c>
      <c r="L434" s="855"/>
      <c r="M434" s="785">
        <v>0</v>
      </c>
      <c r="N434" s="443"/>
      <c r="O434" s="443"/>
      <c r="P434" s="443"/>
      <c r="Q434" s="443"/>
      <c r="R434" s="407"/>
      <c r="S434" s="407"/>
      <c r="T434" s="407"/>
      <c r="U434" s="298"/>
    </row>
    <row r="435" spans="1:21" ht="15">
      <c r="A435" s="342"/>
      <c r="B435" s="342"/>
      <c r="C435" s="394" t="s">
        <v>1298</v>
      </c>
      <c r="D435" s="409"/>
      <c r="E435" s="785">
        <v>39055.91</v>
      </c>
      <c r="F435" s="855"/>
      <c r="G435" s="785">
        <v>0</v>
      </c>
      <c r="H435" s="855"/>
      <c r="I435" s="785">
        <v>0</v>
      </c>
      <c r="J435" s="855"/>
      <c r="K435" s="785">
        <v>0</v>
      </c>
      <c r="L435" s="855"/>
      <c r="M435" s="785">
        <v>39055.91</v>
      </c>
      <c r="N435" s="298"/>
      <c r="O435" s="443"/>
      <c r="P435" s="443"/>
      <c r="Q435" s="443"/>
      <c r="R435" s="861"/>
      <c r="S435" s="861"/>
      <c r="T435" s="861"/>
      <c r="U435" s="861"/>
    </row>
    <row r="436" spans="1:21" ht="15">
      <c r="A436" s="342"/>
      <c r="B436" s="342"/>
      <c r="C436" s="394" t="s">
        <v>1296</v>
      </c>
      <c r="D436" s="409"/>
      <c r="E436" s="785">
        <v>0</v>
      </c>
      <c r="F436" s="855"/>
      <c r="G436" s="785">
        <v>0</v>
      </c>
      <c r="H436" s="855"/>
      <c r="I436" s="785">
        <v>0</v>
      </c>
      <c r="J436" s="855"/>
      <c r="K436" s="785">
        <v>0</v>
      </c>
      <c r="L436" s="855"/>
      <c r="M436" s="785">
        <v>0</v>
      </c>
      <c r="N436" s="443"/>
      <c r="O436" s="443"/>
      <c r="P436" s="443"/>
      <c r="Q436" s="443"/>
      <c r="R436" s="407"/>
      <c r="S436" s="407"/>
      <c r="T436" s="407"/>
      <c r="U436" s="298"/>
    </row>
    <row r="437" spans="1:21" ht="15">
      <c r="A437" s="342"/>
      <c r="B437" s="342"/>
      <c r="C437" s="394" t="s">
        <v>1295</v>
      </c>
      <c r="D437" s="409"/>
      <c r="E437" s="785">
        <v>0</v>
      </c>
      <c r="F437" s="855"/>
      <c r="G437" s="785">
        <v>0</v>
      </c>
      <c r="H437" s="855"/>
      <c r="I437" s="785">
        <v>0</v>
      </c>
      <c r="J437" s="855"/>
      <c r="K437" s="785">
        <v>0</v>
      </c>
      <c r="L437" s="855"/>
      <c r="M437" s="785">
        <v>0</v>
      </c>
      <c r="N437" s="443"/>
      <c r="O437" s="443"/>
      <c r="P437" s="443"/>
      <c r="Q437" s="443"/>
      <c r="R437" s="407"/>
      <c r="S437" s="407"/>
      <c r="T437" s="407"/>
      <c r="U437" s="298"/>
    </row>
    <row r="438" spans="1:21" ht="15">
      <c r="A438" s="342"/>
      <c r="B438" s="342"/>
      <c r="C438" s="394" t="s">
        <v>1294</v>
      </c>
      <c r="D438" s="409"/>
      <c r="E438" s="785">
        <v>0</v>
      </c>
      <c r="F438" s="855"/>
      <c r="G438" s="785">
        <v>0</v>
      </c>
      <c r="H438" s="855"/>
      <c r="I438" s="785">
        <v>0</v>
      </c>
      <c r="J438" s="855"/>
      <c r="K438" s="785">
        <v>0</v>
      </c>
      <c r="L438" s="855"/>
      <c r="M438" s="785">
        <v>0</v>
      </c>
      <c r="N438" s="443"/>
      <c r="O438" s="443"/>
      <c r="P438" s="443"/>
      <c r="Q438" s="443"/>
      <c r="R438" s="407"/>
      <c r="S438" s="407"/>
      <c r="T438" s="407"/>
      <c r="U438" s="298"/>
    </row>
    <row r="439" spans="1:21" ht="15">
      <c r="A439" s="342"/>
      <c r="B439" s="342"/>
      <c r="C439" s="394" t="s">
        <v>1292</v>
      </c>
      <c r="D439" s="409"/>
      <c r="E439" s="785">
        <v>0</v>
      </c>
      <c r="F439" s="855"/>
      <c r="G439" s="785">
        <v>0</v>
      </c>
      <c r="H439" s="855"/>
      <c r="I439" s="785">
        <v>0</v>
      </c>
      <c r="J439" s="855"/>
      <c r="K439" s="785">
        <v>0</v>
      </c>
      <c r="L439" s="855"/>
      <c r="M439" s="785">
        <v>0</v>
      </c>
      <c r="N439" s="443"/>
      <c r="O439" s="443"/>
      <c r="P439" s="443"/>
      <c r="Q439" s="443"/>
      <c r="R439" s="407"/>
      <c r="S439" s="407"/>
      <c r="T439" s="407"/>
      <c r="U439" s="298"/>
    </row>
    <row r="440" spans="1:21" ht="15">
      <c r="A440" s="342"/>
      <c r="B440" s="342"/>
      <c r="C440" s="394" t="s">
        <v>1291</v>
      </c>
      <c r="D440" s="409"/>
      <c r="E440" s="785">
        <v>0</v>
      </c>
      <c r="F440" s="855"/>
      <c r="G440" s="785">
        <v>0</v>
      </c>
      <c r="H440" s="855"/>
      <c r="I440" s="785">
        <v>0</v>
      </c>
      <c r="J440" s="855"/>
      <c r="K440" s="785">
        <v>0</v>
      </c>
      <c r="L440" s="855"/>
      <c r="M440" s="785">
        <v>0</v>
      </c>
      <c r="N440" s="443"/>
      <c r="O440" s="443"/>
      <c r="P440" s="443"/>
      <c r="Q440" s="443"/>
      <c r="R440" s="407"/>
      <c r="S440" s="407"/>
      <c r="T440" s="407"/>
      <c r="U440" s="298"/>
    </row>
    <row r="441" spans="1:21" ht="15">
      <c r="A441" s="342"/>
      <c r="B441" s="342"/>
      <c r="C441" s="394" t="s">
        <v>1289</v>
      </c>
      <c r="D441" s="409"/>
      <c r="E441" s="785">
        <v>0</v>
      </c>
      <c r="F441" s="855"/>
      <c r="G441" s="785">
        <v>0</v>
      </c>
      <c r="H441" s="855"/>
      <c r="I441" s="785">
        <v>0</v>
      </c>
      <c r="J441" s="855"/>
      <c r="K441" s="785">
        <v>0</v>
      </c>
      <c r="L441" s="855"/>
      <c r="M441" s="785">
        <v>0</v>
      </c>
      <c r="N441" s="443"/>
      <c r="O441" s="443"/>
      <c r="P441" s="443"/>
      <c r="Q441" s="443"/>
      <c r="R441" s="407"/>
      <c r="S441" s="407"/>
      <c r="T441" s="407"/>
      <c r="U441" s="298"/>
    </row>
    <row r="442" spans="1:21" ht="15">
      <c r="A442" s="342"/>
      <c r="B442" s="342"/>
      <c r="C442" s="394" t="s">
        <v>1287</v>
      </c>
      <c r="D442" s="409"/>
      <c r="E442" s="785">
        <v>0</v>
      </c>
      <c r="F442" s="855"/>
      <c r="G442" s="785">
        <v>0</v>
      </c>
      <c r="H442" s="855"/>
      <c r="I442" s="785">
        <v>0</v>
      </c>
      <c r="J442" s="855"/>
      <c r="K442" s="785">
        <v>0</v>
      </c>
      <c r="L442" s="855"/>
      <c r="M442" s="785">
        <v>0</v>
      </c>
      <c r="N442" s="443"/>
      <c r="O442" s="443"/>
      <c r="P442" s="443"/>
      <c r="Q442" s="443"/>
      <c r="R442" s="407"/>
      <c r="S442" s="407"/>
      <c r="T442" s="407"/>
      <c r="U442" s="298"/>
    </row>
    <row r="443" spans="1:21" ht="15">
      <c r="A443" s="342"/>
      <c r="B443" s="342"/>
      <c r="C443" s="394" t="s">
        <v>1286</v>
      </c>
      <c r="D443" s="409"/>
      <c r="E443" s="785">
        <v>0</v>
      </c>
      <c r="F443" s="855"/>
      <c r="G443" s="785">
        <v>0</v>
      </c>
      <c r="H443" s="855"/>
      <c r="I443" s="785">
        <v>0</v>
      </c>
      <c r="J443" s="855"/>
      <c r="K443" s="785">
        <v>0</v>
      </c>
      <c r="L443" s="855"/>
      <c r="M443" s="785">
        <v>0</v>
      </c>
      <c r="N443" s="443"/>
      <c r="O443" s="443"/>
      <c r="P443" s="443"/>
      <c r="Q443" s="443"/>
      <c r="R443" s="407"/>
      <c r="S443" s="407"/>
      <c r="T443" s="407"/>
      <c r="U443" s="298"/>
    </row>
    <row r="444" spans="1:21" ht="15">
      <c r="A444" s="411"/>
      <c r="B444" s="411"/>
      <c r="C444" s="394" t="s">
        <v>1285</v>
      </c>
      <c r="D444" s="409"/>
      <c r="E444" s="785">
        <v>0</v>
      </c>
      <c r="F444" s="855"/>
      <c r="G444" s="785">
        <v>0</v>
      </c>
      <c r="H444" s="855"/>
      <c r="I444" s="785">
        <v>0</v>
      </c>
      <c r="J444" s="855"/>
      <c r="K444" s="785">
        <v>0</v>
      </c>
      <c r="L444" s="855"/>
      <c r="M444" s="785">
        <v>0</v>
      </c>
      <c r="N444" s="443"/>
      <c r="O444" s="443"/>
      <c r="P444" s="443"/>
      <c r="Q444" s="443"/>
      <c r="R444" s="407"/>
      <c r="S444" s="407"/>
      <c r="T444" s="407"/>
      <c r="U444" s="298"/>
    </row>
    <row r="445" spans="1:20" ht="15">
      <c r="A445" s="413"/>
      <c r="B445" s="413"/>
      <c r="C445" s="394" t="s">
        <v>1278</v>
      </c>
      <c r="D445" s="409"/>
      <c r="E445" s="785">
        <v>0</v>
      </c>
      <c r="F445" s="855"/>
      <c r="G445" s="785">
        <v>0</v>
      </c>
      <c r="H445" s="855"/>
      <c r="I445" s="785">
        <v>0</v>
      </c>
      <c r="J445" s="855"/>
      <c r="K445" s="785">
        <v>0</v>
      </c>
      <c r="L445" s="855"/>
      <c r="M445" s="785">
        <v>0</v>
      </c>
      <c r="N445" s="414"/>
      <c r="R445" s="414"/>
      <c r="S445" s="407"/>
      <c r="T445" s="407"/>
    </row>
    <row r="446" spans="1:20" ht="15">
      <c r="A446" s="412" t="s">
        <v>1326</v>
      </c>
      <c r="B446" s="412"/>
      <c r="C446" s="342"/>
      <c r="D446" s="342"/>
      <c r="E446" s="787">
        <v>39055.91</v>
      </c>
      <c r="F446" s="856"/>
      <c r="G446" s="787">
        <v>0</v>
      </c>
      <c r="H446" s="857"/>
      <c r="I446" s="787">
        <v>0</v>
      </c>
      <c r="J446" s="857"/>
      <c r="K446" s="787">
        <v>0</v>
      </c>
      <c r="L446" s="856"/>
      <c r="M446" s="787">
        <v>39055.91</v>
      </c>
      <c r="N446" s="305"/>
      <c r="R446" s="305"/>
      <c r="S446" s="407"/>
      <c r="T446" s="407"/>
    </row>
    <row r="447" spans="1:20" ht="15">
      <c r="A447" s="393"/>
      <c r="B447" s="393"/>
      <c r="C447" s="393"/>
      <c r="D447" s="393"/>
      <c r="E447" s="892"/>
      <c r="F447" s="892"/>
      <c r="G447" s="892"/>
      <c r="H447" s="892"/>
      <c r="I447" s="892"/>
      <c r="J447" s="892"/>
      <c r="K447" s="892"/>
      <c r="L447" s="892"/>
      <c r="M447" s="892"/>
      <c r="N447" s="305"/>
      <c r="R447" s="407"/>
      <c r="S447" s="407"/>
      <c r="T447" s="407"/>
    </row>
    <row r="448" spans="1:20" ht="15">
      <c r="A448" s="393"/>
      <c r="B448" s="393"/>
      <c r="C448" s="393"/>
      <c r="D448" s="393"/>
      <c r="E448" s="949" t="s">
        <v>1347</v>
      </c>
      <c r="F448" s="950"/>
      <c r="G448" s="950"/>
      <c r="H448" s="950"/>
      <c r="I448" s="950"/>
      <c r="J448" s="950"/>
      <c r="K448" s="950"/>
      <c r="L448" s="950"/>
      <c r="M448" s="950"/>
      <c r="N448" s="515"/>
      <c r="R448" s="515"/>
      <c r="S448" s="407"/>
      <c r="T448" s="407"/>
    </row>
    <row r="449" spans="1:20" ht="15">
      <c r="A449" s="393"/>
      <c r="B449" s="393"/>
      <c r="C449" s="393"/>
      <c r="D449" s="393"/>
      <c r="E449" s="858" t="s">
        <v>1312</v>
      </c>
      <c r="F449" s="858"/>
      <c r="G449" s="858"/>
      <c r="H449" s="858"/>
      <c r="I449" s="858"/>
      <c r="J449" s="858"/>
      <c r="K449" s="858"/>
      <c r="L449" s="858"/>
      <c r="M449" s="858"/>
      <c r="N449" s="515"/>
      <c r="O449" s="515"/>
      <c r="P449" s="515"/>
      <c r="Q449" s="515"/>
      <c r="R449" s="515"/>
      <c r="S449" s="515"/>
      <c r="T449" s="515"/>
    </row>
    <row r="450" spans="1:21" ht="15">
      <c r="A450" s="393"/>
      <c r="B450" s="393"/>
      <c r="C450" s="393"/>
      <c r="D450" s="393"/>
      <c r="E450" s="858" t="s">
        <v>1311</v>
      </c>
      <c r="F450" s="858"/>
      <c r="G450" s="858" t="s">
        <v>1310</v>
      </c>
      <c r="H450" s="858"/>
      <c r="I450" s="858" t="s">
        <v>1309</v>
      </c>
      <c r="J450" s="858"/>
      <c r="K450" s="858" t="s">
        <v>1308</v>
      </c>
      <c r="L450" s="858"/>
      <c r="M450" s="858"/>
      <c r="N450" s="516"/>
      <c r="O450" s="516"/>
      <c r="P450" s="516"/>
      <c r="Q450" s="516"/>
      <c r="R450" s="516"/>
      <c r="S450" s="516"/>
      <c r="T450" s="516"/>
      <c r="U450" s="517"/>
    </row>
    <row r="451" spans="1:21" ht="15">
      <c r="A451" s="339" t="s">
        <v>1307</v>
      </c>
      <c r="B451" s="339"/>
      <c r="C451" s="339" t="s">
        <v>1282</v>
      </c>
      <c r="D451" s="893"/>
      <c r="E451" s="859" t="s">
        <v>1306</v>
      </c>
      <c r="F451" s="858"/>
      <c r="G451" s="859" t="s">
        <v>1306</v>
      </c>
      <c r="H451" s="858"/>
      <c r="I451" s="859" t="s">
        <v>1306</v>
      </c>
      <c r="J451" s="858"/>
      <c r="K451" s="859" t="s">
        <v>1306</v>
      </c>
      <c r="L451" s="858"/>
      <c r="M451" s="860" t="s">
        <v>1</v>
      </c>
      <c r="N451" s="298"/>
      <c r="O451" s="298"/>
      <c r="P451" s="298"/>
      <c r="Q451" s="298"/>
      <c r="R451" s="862"/>
      <c r="S451" s="862"/>
      <c r="T451" s="862"/>
      <c r="U451" s="862"/>
    </row>
    <row r="452" spans="1:21" ht="15">
      <c r="A452" s="408" t="s">
        <v>1324</v>
      </c>
      <c r="B452" s="408"/>
      <c r="C452" s="394" t="s">
        <v>1302</v>
      </c>
      <c r="D452" s="394"/>
      <c r="E452" s="785">
        <v>1591103143.27</v>
      </c>
      <c r="F452" s="855"/>
      <c r="G452" s="785">
        <v>717626.09</v>
      </c>
      <c r="H452" s="855"/>
      <c r="I452" s="785">
        <v>550210.94</v>
      </c>
      <c r="J452" s="855"/>
      <c r="K452" s="785">
        <v>535621.9</v>
      </c>
      <c r="L452" s="855"/>
      <c r="M452" s="785">
        <v>1592906602.2</v>
      </c>
      <c r="N452" s="298"/>
      <c r="O452" s="298"/>
      <c r="P452" s="298"/>
      <c r="Q452" s="298"/>
      <c r="R452" s="862"/>
      <c r="S452" s="862"/>
      <c r="T452" s="862"/>
      <c r="U452" s="862"/>
    </row>
    <row r="453" spans="1:21" ht="15">
      <c r="A453" s="303"/>
      <c r="B453" s="303"/>
      <c r="C453" s="394" t="s">
        <v>1300</v>
      </c>
      <c r="D453" s="394"/>
      <c r="E453" s="785">
        <v>1105901779.01</v>
      </c>
      <c r="F453" s="855"/>
      <c r="G453" s="785">
        <v>1106118.75</v>
      </c>
      <c r="H453" s="855"/>
      <c r="I453" s="785">
        <v>440301.13</v>
      </c>
      <c r="J453" s="855"/>
      <c r="K453" s="785">
        <v>170234.17</v>
      </c>
      <c r="L453" s="855"/>
      <c r="M453" s="785">
        <v>1107618433.06</v>
      </c>
      <c r="N453" s="298"/>
      <c r="O453" s="298"/>
      <c r="P453" s="298"/>
      <c r="Q453" s="298"/>
      <c r="R453" s="862"/>
      <c r="S453" s="862"/>
      <c r="T453" s="862"/>
      <c r="U453" s="862"/>
    </row>
    <row r="454" spans="1:21" ht="15">
      <c r="A454" s="342"/>
      <c r="B454" s="342"/>
      <c r="C454" s="394" t="s">
        <v>1299</v>
      </c>
      <c r="D454" s="394"/>
      <c r="E454" s="785">
        <v>1571268975.65</v>
      </c>
      <c r="F454" s="855"/>
      <c r="G454" s="785">
        <v>1251528.12</v>
      </c>
      <c r="H454" s="855"/>
      <c r="I454" s="785">
        <v>428545.47</v>
      </c>
      <c r="J454" s="855"/>
      <c r="K454" s="785">
        <v>315113.32</v>
      </c>
      <c r="L454" s="855"/>
      <c r="M454" s="785">
        <v>1573264162.56</v>
      </c>
      <c r="N454" s="298"/>
      <c r="O454" s="298"/>
      <c r="P454" s="298"/>
      <c r="Q454" s="298"/>
      <c r="R454" s="862"/>
      <c r="S454" s="862"/>
      <c r="T454" s="862"/>
      <c r="U454" s="862"/>
    </row>
    <row r="455" spans="1:21" ht="15">
      <c r="A455" s="342"/>
      <c r="B455" s="342"/>
      <c r="C455" s="394" t="s">
        <v>1298</v>
      </c>
      <c r="D455" s="394"/>
      <c r="E455" s="785">
        <v>1993853861.19</v>
      </c>
      <c r="F455" s="855"/>
      <c r="G455" s="785">
        <v>2010618.22</v>
      </c>
      <c r="H455" s="855"/>
      <c r="I455" s="785">
        <v>464466.18</v>
      </c>
      <c r="J455" s="855"/>
      <c r="K455" s="785">
        <v>209813.04</v>
      </c>
      <c r="L455" s="855"/>
      <c r="M455" s="785">
        <v>1996538758.63</v>
      </c>
      <c r="N455" s="298"/>
      <c r="O455" s="298"/>
      <c r="P455" s="298"/>
      <c r="Q455" s="298"/>
      <c r="R455" s="862"/>
      <c r="S455" s="862"/>
      <c r="T455" s="862"/>
      <c r="U455" s="862"/>
    </row>
    <row r="456" spans="1:21" ht="15">
      <c r="A456" s="342"/>
      <c r="B456" s="342"/>
      <c r="C456" s="394" t="s">
        <v>1296</v>
      </c>
      <c r="D456" s="394"/>
      <c r="E456" s="785">
        <v>2369906509.28</v>
      </c>
      <c r="F456" s="855"/>
      <c r="G456" s="785">
        <v>1392662.12</v>
      </c>
      <c r="H456" s="855"/>
      <c r="I456" s="785">
        <v>510830.64</v>
      </c>
      <c r="J456" s="855"/>
      <c r="K456" s="785">
        <v>486688.76</v>
      </c>
      <c r="L456" s="855"/>
      <c r="M456" s="785">
        <v>2372296690.8</v>
      </c>
      <c r="N456" s="298"/>
      <c r="O456" s="298"/>
      <c r="P456" s="298"/>
      <c r="Q456" s="298"/>
      <c r="R456" s="862"/>
      <c r="S456" s="862"/>
      <c r="T456" s="862"/>
      <c r="U456" s="862"/>
    </row>
    <row r="457" spans="1:21" ht="15">
      <c r="A457" s="342"/>
      <c r="B457" s="342"/>
      <c r="C457" s="394" t="s">
        <v>1295</v>
      </c>
      <c r="D457" s="394"/>
      <c r="E457" s="785">
        <v>2594253939.13</v>
      </c>
      <c r="F457" s="855"/>
      <c r="G457" s="785">
        <v>2281839.62</v>
      </c>
      <c r="H457" s="855"/>
      <c r="I457" s="785">
        <v>1234943.12</v>
      </c>
      <c r="J457" s="855"/>
      <c r="K457" s="785">
        <v>1838896.83</v>
      </c>
      <c r="L457" s="855"/>
      <c r="M457" s="785">
        <v>2599609618.7</v>
      </c>
      <c r="N457" s="298"/>
      <c r="O457" s="298"/>
      <c r="P457" s="298"/>
      <c r="Q457" s="298"/>
      <c r="R457" s="862"/>
      <c r="S457" s="862"/>
      <c r="T457" s="862"/>
      <c r="U457" s="862"/>
    </row>
    <row r="458" spans="1:21" ht="15">
      <c r="A458" s="342"/>
      <c r="B458" s="342"/>
      <c r="C458" s="394" t="s">
        <v>1294</v>
      </c>
      <c r="D458" s="394"/>
      <c r="E458" s="785">
        <v>2382889932.97</v>
      </c>
      <c r="F458" s="855"/>
      <c r="G458" s="785">
        <v>3282947.25</v>
      </c>
      <c r="H458" s="855"/>
      <c r="I458" s="785">
        <v>369166.85</v>
      </c>
      <c r="J458" s="855"/>
      <c r="K458" s="785">
        <v>711424.44</v>
      </c>
      <c r="L458" s="855"/>
      <c r="M458" s="785">
        <v>2387253471.51</v>
      </c>
      <c r="N458" s="298"/>
      <c r="O458" s="298"/>
      <c r="P458" s="298"/>
      <c r="Q458" s="298"/>
      <c r="R458" s="862"/>
      <c r="S458" s="862"/>
      <c r="T458" s="862"/>
      <c r="U458" s="862"/>
    </row>
    <row r="459" spans="1:21" ht="15">
      <c r="A459" s="342"/>
      <c r="B459" s="342"/>
      <c r="C459" s="394" t="s">
        <v>1292</v>
      </c>
      <c r="D459" s="394"/>
      <c r="E459" s="785">
        <v>2285041910.95</v>
      </c>
      <c r="F459" s="855"/>
      <c r="G459" s="785">
        <v>1123164.41</v>
      </c>
      <c r="H459" s="855"/>
      <c r="I459" s="785">
        <v>932905.02</v>
      </c>
      <c r="J459" s="855"/>
      <c r="K459" s="785">
        <v>838564.01</v>
      </c>
      <c r="L459" s="855"/>
      <c r="M459" s="785">
        <v>2287936544.39</v>
      </c>
      <c r="N459" s="298"/>
      <c r="O459" s="298"/>
      <c r="P459" s="298"/>
      <c r="Q459" s="298"/>
      <c r="R459" s="862"/>
      <c r="S459" s="862"/>
      <c r="T459" s="862"/>
      <c r="U459" s="862"/>
    </row>
    <row r="460" spans="1:21" ht="15">
      <c r="A460" s="342"/>
      <c r="B460" s="342"/>
      <c r="C460" s="394" t="s">
        <v>1291</v>
      </c>
      <c r="D460" s="394"/>
      <c r="E460" s="785">
        <v>2073470113.42</v>
      </c>
      <c r="F460" s="855"/>
      <c r="G460" s="785">
        <v>1004590.82</v>
      </c>
      <c r="H460" s="855"/>
      <c r="I460" s="785">
        <v>560509.89</v>
      </c>
      <c r="J460" s="855"/>
      <c r="K460" s="785">
        <v>1338813.53</v>
      </c>
      <c r="L460" s="855"/>
      <c r="M460" s="785">
        <v>2076374027.66</v>
      </c>
      <c r="N460" s="298"/>
      <c r="O460" s="298"/>
      <c r="P460" s="298"/>
      <c r="Q460" s="298"/>
      <c r="R460" s="862"/>
      <c r="S460" s="862"/>
      <c r="T460" s="862"/>
      <c r="U460" s="862"/>
    </row>
    <row r="461" spans="1:21" ht="15">
      <c r="A461" s="342"/>
      <c r="B461" s="342"/>
      <c r="C461" s="394" t="s">
        <v>1289</v>
      </c>
      <c r="D461" s="394"/>
      <c r="E461" s="785">
        <v>1979705741.51</v>
      </c>
      <c r="F461" s="855"/>
      <c r="G461" s="785">
        <v>1067086.49</v>
      </c>
      <c r="H461" s="855"/>
      <c r="I461" s="785">
        <v>327299.36</v>
      </c>
      <c r="J461" s="855"/>
      <c r="K461" s="785">
        <v>1214161</v>
      </c>
      <c r="L461" s="855"/>
      <c r="M461" s="785">
        <v>1982314288.36</v>
      </c>
      <c r="N461" s="298"/>
      <c r="O461" s="298"/>
      <c r="P461" s="298"/>
      <c r="Q461" s="298"/>
      <c r="R461" s="862"/>
      <c r="S461" s="862"/>
      <c r="T461" s="862"/>
      <c r="U461" s="862"/>
    </row>
    <row r="462" spans="1:21" ht="15">
      <c r="A462" s="342"/>
      <c r="B462" s="342"/>
      <c r="C462" s="394" t="s">
        <v>1287</v>
      </c>
      <c r="D462" s="394"/>
      <c r="E462" s="785">
        <v>1627664052.38</v>
      </c>
      <c r="F462" s="855"/>
      <c r="G462" s="785">
        <v>830105.95</v>
      </c>
      <c r="H462" s="855"/>
      <c r="I462" s="785">
        <v>0</v>
      </c>
      <c r="J462" s="855"/>
      <c r="K462" s="785">
        <v>396991.99</v>
      </c>
      <c r="L462" s="855"/>
      <c r="M462" s="785">
        <v>1628891150.32</v>
      </c>
      <c r="N462" s="298"/>
      <c r="O462" s="298"/>
      <c r="P462" s="298"/>
      <c r="Q462" s="298"/>
      <c r="R462" s="862"/>
      <c r="S462" s="862"/>
      <c r="T462" s="862"/>
      <c r="U462" s="862"/>
    </row>
    <row r="463" spans="1:21" ht="15">
      <c r="A463" s="342"/>
      <c r="B463" s="342"/>
      <c r="C463" s="394" t="s">
        <v>1286</v>
      </c>
      <c r="D463" s="394"/>
      <c r="E463" s="785">
        <v>2022708729.44</v>
      </c>
      <c r="F463" s="855"/>
      <c r="G463" s="785">
        <v>1205753.47</v>
      </c>
      <c r="H463" s="855"/>
      <c r="I463" s="785">
        <v>1064656.28</v>
      </c>
      <c r="J463" s="855"/>
      <c r="K463" s="785">
        <v>750720.86</v>
      </c>
      <c r="L463" s="855"/>
      <c r="M463" s="785">
        <v>2025729860.05</v>
      </c>
      <c r="N463" s="298"/>
      <c r="O463" s="298"/>
      <c r="P463" s="298"/>
      <c r="Q463" s="298"/>
      <c r="R463" s="862"/>
      <c r="S463" s="862"/>
      <c r="T463" s="862"/>
      <c r="U463" s="862"/>
    </row>
    <row r="464" spans="1:21" ht="15">
      <c r="A464" s="411"/>
      <c r="B464" s="411"/>
      <c r="C464" s="394" t="s">
        <v>1285</v>
      </c>
      <c r="D464" s="394"/>
      <c r="E464" s="785">
        <v>796919939.96</v>
      </c>
      <c r="F464" s="855"/>
      <c r="G464" s="785">
        <v>1371609.18</v>
      </c>
      <c r="H464" s="855"/>
      <c r="I464" s="785">
        <v>202643.37</v>
      </c>
      <c r="J464" s="855"/>
      <c r="K464" s="785">
        <v>0</v>
      </c>
      <c r="L464" s="855"/>
      <c r="M464" s="785">
        <v>798494192.51</v>
      </c>
      <c r="N464" s="298"/>
      <c r="O464" s="298"/>
      <c r="P464" s="298"/>
      <c r="Q464" s="298"/>
      <c r="R464" s="862"/>
      <c r="S464" s="862"/>
      <c r="T464" s="862"/>
      <c r="U464" s="862"/>
    </row>
    <row r="465" spans="1:20" ht="15">
      <c r="A465" s="413"/>
      <c r="B465" s="413"/>
      <c r="C465" s="394" t="s">
        <v>1278</v>
      </c>
      <c r="D465" s="394"/>
      <c r="E465" s="785">
        <v>2648213.13</v>
      </c>
      <c r="F465" s="855"/>
      <c r="G465" s="785">
        <v>0</v>
      </c>
      <c r="H465" s="855"/>
      <c r="I465" s="785">
        <v>0</v>
      </c>
      <c r="J465" s="855"/>
      <c r="K465" s="785">
        <v>0</v>
      </c>
      <c r="L465" s="855"/>
      <c r="M465" s="785">
        <v>2648213.13</v>
      </c>
      <c r="N465" s="414"/>
      <c r="R465" s="443"/>
      <c r="S465" s="407"/>
      <c r="T465" s="407"/>
    </row>
    <row r="466" spans="1:20" ht="15">
      <c r="A466" s="412" t="s">
        <v>1323</v>
      </c>
      <c r="B466" s="412"/>
      <c r="C466" s="412"/>
      <c r="D466" s="412"/>
      <c r="E466" s="787">
        <v>24397336841.29</v>
      </c>
      <c r="F466" s="856"/>
      <c r="G466" s="787">
        <v>18645650.49</v>
      </c>
      <c r="H466" s="857"/>
      <c r="I466" s="787">
        <v>7086478.25</v>
      </c>
      <c r="J466" s="857"/>
      <c r="K466" s="787">
        <v>8807043.85</v>
      </c>
      <c r="L466" s="856"/>
      <c r="M466" s="787">
        <v>24431876013.88</v>
      </c>
      <c r="N466" s="414"/>
      <c r="R466" s="407"/>
      <c r="S466" s="407"/>
      <c r="T466" s="407"/>
    </row>
    <row r="467" spans="1:20" ht="15">
      <c r="A467" s="412"/>
      <c r="B467" s="412"/>
      <c r="C467" s="412"/>
      <c r="D467" s="412"/>
      <c r="E467" s="346"/>
      <c r="F467" s="394"/>
      <c r="G467" s="346"/>
      <c r="H467" s="342"/>
      <c r="I467" s="346"/>
      <c r="J467" s="342"/>
      <c r="K467" s="398"/>
      <c r="L467" s="342"/>
      <c r="M467" s="346"/>
      <c r="N467" s="414"/>
      <c r="R467" s="414"/>
      <c r="S467" s="407"/>
      <c r="T467" s="407"/>
    </row>
    <row r="468" spans="1:20" ht="15">
      <c r="A468" s="412"/>
      <c r="B468" s="412"/>
      <c r="C468" s="412"/>
      <c r="D468" s="412"/>
      <c r="E468" s="346"/>
      <c r="F468" s="394"/>
      <c r="G468" s="346"/>
      <c r="H468" s="342"/>
      <c r="I468" s="346"/>
      <c r="J468" s="342"/>
      <c r="K468" s="398"/>
      <c r="L468" s="342"/>
      <c r="M468" s="346"/>
      <c r="N468" s="443"/>
      <c r="O468" s="443"/>
      <c r="P468" s="443"/>
      <c r="Q468" s="443"/>
      <c r="R468" s="414"/>
      <c r="S468" s="407"/>
      <c r="T468" s="407"/>
    </row>
    <row r="469" spans="1:20" ht="15">
      <c r="A469" s="412"/>
      <c r="B469" s="412"/>
      <c r="C469" s="412"/>
      <c r="D469" s="412"/>
      <c r="E469" s="346"/>
      <c r="F469" s="394"/>
      <c r="G469" s="346"/>
      <c r="H469" s="342"/>
      <c r="I469" s="346"/>
      <c r="J469" s="342"/>
      <c r="K469" s="398"/>
      <c r="L469" s="342"/>
      <c r="M469" s="346"/>
      <c r="N469" s="443"/>
      <c r="O469" s="443"/>
      <c r="P469" s="443"/>
      <c r="Q469" s="443"/>
      <c r="R469" s="414"/>
      <c r="S469" s="407"/>
      <c r="T469" s="407"/>
    </row>
    <row r="470" spans="1:20" ht="15">
      <c r="A470" s="412"/>
      <c r="B470" s="412"/>
      <c r="C470" s="412"/>
      <c r="D470" s="412"/>
      <c r="E470" s="346"/>
      <c r="F470" s="394"/>
      <c r="G470" s="346"/>
      <c r="H470" s="342"/>
      <c r="I470" s="346"/>
      <c r="J470" s="342"/>
      <c r="K470" s="398"/>
      <c r="L470" s="342"/>
      <c r="M470" s="346"/>
      <c r="N470" s="414"/>
      <c r="R470" s="414"/>
      <c r="S470" s="407"/>
      <c r="T470" s="407"/>
    </row>
    <row r="471" spans="1:20" ht="15">
      <c r="A471" s="412"/>
      <c r="B471" s="412"/>
      <c r="C471" s="412"/>
      <c r="D471" s="412"/>
      <c r="E471" s="346"/>
      <c r="F471" s="394"/>
      <c r="G471" s="346"/>
      <c r="H471" s="342"/>
      <c r="I471" s="346"/>
      <c r="J471" s="342"/>
      <c r="K471" s="398"/>
      <c r="L471" s="342"/>
      <c r="M471" s="346"/>
      <c r="N471" s="414"/>
      <c r="R471" s="414"/>
      <c r="S471" s="407"/>
      <c r="T471" s="407"/>
    </row>
    <row r="472" spans="1:20" ht="15">
      <c r="A472" s="412"/>
      <c r="B472" s="412"/>
      <c r="C472" s="412"/>
      <c r="D472" s="412"/>
      <c r="E472" s="346"/>
      <c r="F472" s="394"/>
      <c r="G472" s="346"/>
      <c r="H472" s="342"/>
      <c r="I472" s="346"/>
      <c r="J472" s="342"/>
      <c r="K472" s="398"/>
      <c r="L472" s="342"/>
      <c r="M472" s="346"/>
      <c r="N472" s="414"/>
      <c r="R472" s="414"/>
      <c r="S472" s="407"/>
      <c r="T472" s="407"/>
    </row>
    <row r="473" spans="1:20" ht="15">
      <c r="A473" s="412"/>
      <c r="B473" s="412"/>
      <c r="C473" s="412"/>
      <c r="D473" s="412"/>
      <c r="E473" s="346"/>
      <c r="F473" s="394"/>
      <c r="G473" s="346"/>
      <c r="H473" s="342"/>
      <c r="I473" s="346"/>
      <c r="J473" s="342"/>
      <c r="K473" s="398"/>
      <c r="L473" s="342"/>
      <c r="M473" s="346"/>
      <c r="N473" s="414"/>
      <c r="R473" s="414"/>
      <c r="S473" s="407"/>
      <c r="T473" s="407"/>
    </row>
    <row r="474" spans="1:20" ht="15">
      <c r="A474" s="412"/>
      <c r="B474" s="412"/>
      <c r="C474" s="412"/>
      <c r="D474" s="412"/>
      <c r="E474" s="346"/>
      <c r="F474" s="394"/>
      <c r="G474" s="346"/>
      <c r="H474" s="342"/>
      <c r="I474" s="346"/>
      <c r="J474" s="342"/>
      <c r="K474" s="398"/>
      <c r="L474" s="342"/>
      <c r="M474" s="346"/>
      <c r="N474" s="414"/>
      <c r="R474" s="414"/>
      <c r="S474" s="407"/>
      <c r="T474" s="407"/>
    </row>
    <row r="475" spans="1:20" ht="15">
      <c r="A475" s="412"/>
      <c r="B475" s="412"/>
      <c r="C475" s="412"/>
      <c r="D475" s="412"/>
      <c r="E475" s="346"/>
      <c r="F475" s="394"/>
      <c r="G475" s="346"/>
      <c r="H475" s="342"/>
      <c r="I475" s="346"/>
      <c r="J475" s="342"/>
      <c r="K475" s="398"/>
      <c r="L475" s="342"/>
      <c r="M475" s="346"/>
      <c r="N475" s="414"/>
      <c r="R475" s="414"/>
      <c r="S475" s="407"/>
      <c r="T475" s="407"/>
    </row>
    <row r="476" spans="1:20" ht="15">
      <c r="A476" s="412"/>
      <c r="B476" s="412"/>
      <c r="C476" s="412"/>
      <c r="D476" s="412"/>
      <c r="E476" s="346"/>
      <c r="F476" s="394"/>
      <c r="G476" s="346"/>
      <c r="H476" s="342"/>
      <c r="I476" s="346"/>
      <c r="J476" s="342"/>
      <c r="K476" s="398"/>
      <c r="L476" s="342"/>
      <c r="M476" s="346"/>
      <c r="N476" s="414"/>
      <c r="R476" s="414"/>
      <c r="S476" s="407"/>
      <c r="T476" s="407"/>
    </row>
    <row r="477" spans="1:20" ht="15">
      <c r="A477" s="412"/>
      <c r="B477" s="412"/>
      <c r="C477" s="412"/>
      <c r="D477" s="412"/>
      <c r="E477" s="412"/>
      <c r="F477" s="419"/>
      <c r="G477" s="394"/>
      <c r="H477" s="394"/>
      <c r="I477" s="346"/>
      <c r="J477" s="346"/>
      <c r="K477" s="398"/>
      <c r="L477" s="346"/>
      <c r="M477" s="346"/>
      <c r="N477" s="414"/>
      <c r="R477" s="414"/>
      <c r="S477" s="407"/>
      <c r="T477" s="407"/>
    </row>
    <row r="478" spans="1:20" ht="15">
      <c r="A478" s="412"/>
      <c r="B478" s="412"/>
      <c r="C478" s="412"/>
      <c r="D478" s="412"/>
      <c r="E478" s="412"/>
      <c r="F478" s="419"/>
      <c r="G478" s="394"/>
      <c r="H478" s="394"/>
      <c r="I478" s="346"/>
      <c r="J478" s="346"/>
      <c r="K478" s="398"/>
      <c r="L478" s="346"/>
      <c r="M478" s="346"/>
      <c r="N478" s="414"/>
      <c r="R478" s="414"/>
      <c r="S478" s="407"/>
      <c r="T478" s="407"/>
    </row>
    <row r="479" spans="1:18" ht="15">
      <c r="A479" s="299" t="s">
        <v>1110</v>
      </c>
      <c r="B479" s="361"/>
      <c r="C479" s="361"/>
      <c r="D479" s="361"/>
      <c r="E479" s="362" t="s">
        <v>2201</v>
      </c>
      <c r="F479" s="363"/>
      <c r="G479" s="364"/>
      <c r="H479" s="365"/>
      <c r="I479" s="365"/>
      <c r="J479" s="366"/>
      <c r="K479" s="367"/>
      <c r="L479" s="368"/>
      <c r="M479" s="369" t="s">
        <v>1349</v>
      </c>
      <c r="N479" s="305"/>
      <c r="R479" s="305"/>
    </row>
    <row r="480" spans="1:18" ht="23.25">
      <c r="A480" s="297" t="s">
        <v>1157</v>
      </c>
      <c r="B480" s="300"/>
      <c r="C480" s="300"/>
      <c r="D480" s="300"/>
      <c r="E480" s="300"/>
      <c r="F480" s="301"/>
      <c r="G480" s="302"/>
      <c r="H480" s="302"/>
      <c r="I480" s="302"/>
      <c r="J480" s="303"/>
      <c r="K480" s="304"/>
      <c r="L480" s="302"/>
      <c r="M480" s="302"/>
      <c r="N480" s="305"/>
      <c r="R480" s="305"/>
    </row>
    <row r="481" spans="1:20" ht="15.75">
      <c r="A481" s="306" t="s">
        <v>1156</v>
      </c>
      <c r="B481" s="306"/>
      <c r="C481" s="306"/>
      <c r="D481" s="306"/>
      <c r="E481" s="306"/>
      <c r="F481" s="307"/>
      <c r="G481" s="308">
        <v>43830</v>
      </c>
      <c r="H481" s="303"/>
      <c r="J481" s="303"/>
      <c r="K481" s="309"/>
      <c r="L481" s="303"/>
      <c r="M481" s="310"/>
      <c r="N481" s="305"/>
      <c r="R481" s="305"/>
      <c r="S481" s="407"/>
      <c r="T481" s="407"/>
    </row>
    <row r="482" spans="1:20" ht="15.75">
      <c r="A482" s="306"/>
      <c r="B482" s="306"/>
      <c r="C482" s="306"/>
      <c r="D482" s="306"/>
      <c r="E482" s="306"/>
      <c r="F482" s="307"/>
      <c r="G482" s="303"/>
      <c r="H482" s="303"/>
      <c r="I482" s="311"/>
      <c r="J482" s="303"/>
      <c r="K482" s="309"/>
      <c r="L482" s="303"/>
      <c r="M482" s="310"/>
      <c r="N482" s="305"/>
      <c r="R482" s="305"/>
      <c r="S482" s="407"/>
      <c r="T482" s="407"/>
    </row>
    <row r="483" spans="1:20" ht="15">
      <c r="A483" s="303"/>
      <c r="B483" s="303"/>
      <c r="C483" s="303"/>
      <c r="D483" s="303"/>
      <c r="E483" s="303"/>
      <c r="F483" s="312"/>
      <c r="G483" s="303"/>
      <c r="H483" s="303"/>
      <c r="I483" s="303"/>
      <c r="J483" s="303"/>
      <c r="K483" s="309"/>
      <c r="L483" s="303"/>
      <c r="M483" s="310"/>
      <c r="N483" s="305"/>
      <c r="R483" s="305"/>
      <c r="S483" s="407"/>
      <c r="T483" s="407"/>
    </row>
    <row r="484" spans="1:20" ht="9" customHeight="1">
      <c r="A484" s="303"/>
      <c r="B484" s="303"/>
      <c r="C484" s="303"/>
      <c r="D484" s="303"/>
      <c r="E484" s="303"/>
      <c r="F484" s="312"/>
      <c r="G484" s="303"/>
      <c r="H484" s="303"/>
      <c r="I484" s="303"/>
      <c r="J484" s="303"/>
      <c r="K484" s="309"/>
      <c r="L484" s="303"/>
      <c r="M484" s="310"/>
      <c r="N484" s="305"/>
      <c r="R484" s="305"/>
      <c r="S484" s="407"/>
      <c r="T484" s="407"/>
    </row>
    <row r="485" spans="1:20" ht="14.25" customHeight="1">
      <c r="A485" s="401" t="s">
        <v>1316</v>
      </c>
      <c r="B485" s="401"/>
      <c r="C485" s="401"/>
      <c r="D485" s="401"/>
      <c r="E485" s="401"/>
      <c r="F485" s="401"/>
      <c r="G485" s="401"/>
      <c r="H485" s="401"/>
      <c r="I485" s="401"/>
      <c r="J485" s="401"/>
      <c r="K485" s="402"/>
      <c r="L485" s="401"/>
      <c r="M485" s="401"/>
      <c r="N485" s="405"/>
      <c r="R485" s="405"/>
      <c r="S485" s="407"/>
      <c r="T485" s="407"/>
    </row>
    <row r="486" spans="1:20" ht="7.35" customHeight="1">
      <c r="A486" s="412"/>
      <c r="B486" s="412"/>
      <c r="C486" s="412"/>
      <c r="D486" s="412"/>
      <c r="E486" s="412"/>
      <c r="F486" s="419"/>
      <c r="G486" s="394"/>
      <c r="H486" s="394"/>
      <c r="I486" s="346"/>
      <c r="J486" s="346"/>
      <c r="K486" s="398"/>
      <c r="L486" s="346"/>
      <c r="M486" s="346"/>
      <c r="N486" s="414"/>
      <c r="R486" s="414"/>
      <c r="S486" s="407"/>
      <c r="T486" s="407"/>
    </row>
    <row r="487" spans="1:20" ht="15">
      <c r="A487" s="393"/>
      <c r="B487" s="393"/>
      <c r="C487" s="393"/>
      <c r="D487" s="393"/>
      <c r="E487" s="948" t="s">
        <v>1347</v>
      </c>
      <c r="F487" s="948"/>
      <c r="G487" s="948"/>
      <c r="H487" s="948"/>
      <c r="I487" s="948"/>
      <c r="J487" s="948"/>
      <c r="K487" s="948"/>
      <c r="L487" s="948"/>
      <c r="M487" s="948"/>
      <c r="N487" s="305"/>
      <c r="R487" s="305"/>
      <c r="S487" s="407"/>
      <c r="T487" s="407"/>
    </row>
    <row r="488" spans="1:20" ht="15">
      <c r="A488" s="393"/>
      <c r="B488" s="393"/>
      <c r="C488" s="393"/>
      <c r="D488" s="393"/>
      <c r="E488" s="826" t="s">
        <v>1312</v>
      </c>
      <c r="F488" s="458"/>
      <c r="G488" s="458"/>
      <c r="H488" s="458"/>
      <c r="I488" s="458"/>
      <c r="J488" s="458"/>
      <c r="K488" s="458"/>
      <c r="L488" s="458"/>
      <c r="M488" s="458"/>
      <c r="N488" s="515"/>
      <c r="R488" s="515"/>
      <c r="S488" s="407"/>
      <c r="T488" s="407"/>
    </row>
    <row r="489" spans="1:20" ht="15">
      <c r="A489" s="393"/>
      <c r="B489" s="393"/>
      <c r="C489" s="393"/>
      <c r="D489" s="393"/>
      <c r="E489" s="826" t="s">
        <v>1311</v>
      </c>
      <c r="F489" s="458"/>
      <c r="G489" s="826" t="s">
        <v>1310</v>
      </c>
      <c r="H489" s="826"/>
      <c r="I489" s="826" t="s">
        <v>1309</v>
      </c>
      <c r="J489" s="826"/>
      <c r="K489" s="826" t="s">
        <v>1308</v>
      </c>
      <c r="L489" s="458"/>
      <c r="M489" s="458"/>
      <c r="N489" s="515"/>
      <c r="O489" s="515"/>
      <c r="P489" s="515"/>
      <c r="Q489" s="515"/>
      <c r="R489" s="515"/>
      <c r="S489" s="515"/>
      <c r="T489" s="515"/>
    </row>
    <row r="490" spans="1:21" ht="15">
      <c r="A490" s="339" t="s">
        <v>1307</v>
      </c>
      <c r="B490" s="339"/>
      <c r="C490" s="339" t="s">
        <v>1282</v>
      </c>
      <c r="D490" s="893"/>
      <c r="E490" s="827" t="s">
        <v>1306</v>
      </c>
      <c r="F490" s="370"/>
      <c r="G490" s="827" t="s">
        <v>1306</v>
      </c>
      <c r="H490" s="370"/>
      <c r="I490" s="827" t="s">
        <v>1306</v>
      </c>
      <c r="J490" s="310"/>
      <c r="K490" s="827" t="s">
        <v>1306</v>
      </c>
      <c r="L490" s="310"/>
      <c r="M490" s="836" t="s">
        <v>1</v>
      </c>
      <c r="N490" s="516"/>
      <c r="O490" s="516"/>
      <c r="P490" s="516"/>
      <c r="Q490" s="516"/>
      <c r="R490" s="516"/>
      <c r="S490" s="516"/>
      <c r="T490" s="516"/>
      <c r="U490" s="517"/>
    </row>
    <row r="491" spans="1:21" ht="15">
      <c r="A491" s="408" t="s">
        <v>1322</v>
      </c>
      <c r="B491" s="408"/>
      <c r="C491" s="394" t="s">
        <v>1302</v>
      </c>
      <c r="D491" s="409"/>
      <c r="E491" s="785">
        <v>5080101.93</v>
      </c>
      <c r="F491" s="855"/>
      <c r="G491" s="785">
        <v>0</v>
      </c>
      <c r="H491" s="855"/>
      <c r="I491" s="785">
        <v>0</v>
      </c>
      <c r="J491" s="855"/>
      <c r="K491" s="785">
        <v>0</v>
      </c>
      <c r="L491" s="855"/>
      <c r="M491" s="785">
        <v>5080101.93</v>
      </c>
      <c r="N491" s="298"/>
      <c r="O491" s="298"/>
      <c r="P491" s="298"/>
      <c r="Q491" s="298"/>
      <c r="R491" s="862"/>
      <c r="S491" s="862"/>
      <c r="T491" s="862"/>
      <c r="U491" s="862"/>
    </row>
    <row r="492" spans="1:21" ht="15">
      <c r="A492" s="408" t="s">
        <v>1321</v>
      </c>
      <c r="B492" s="303"/>
      <c r="C492" s="394" t="s">
        <v>1300</v>
      </c>
      <c r="D492" s="409"/>
      <c r="E492" s="785">
        <v>3782137.75</v>
      </c>
      <c r="F492" s="855"/>
      <c r="G492" s="785">
        <v>0</v>
      </c>
      <c r="H492" s="855"/>
      <c r="I492" s="785">
        <v>0</v>
      </c>
      <c r="J492" s="855"/>
      <c r="K492" s="785">
        <v>0</v>
      </c>
      <c r="L492" s="855"/>
      <c r="M492" s="785">
        <v>3782137.75</v>
      </c>
      <c r="N492" s="298"/>
      <c r="O492" s="298"/>
      <c r="P492" s="298"/>
      <c r="Q492" s="298"/>
      <c r="R492" s="862"/>
      <c r="S492" s="862"/>
      <c r="T492" s="862"/>
      <c r="U492" s="862"/>
    </row>
    <row r="493" spans="1:21" ht="15">
      <c r="A493" s="342"/>
      <c r="B493" s="342"/>
      <c r="C493" s="394" t="s">
        <v>1299</v>
      </c>
      <c r="D493" s="409"/>
      <c r="E493" s="785">
        <v>4082030.05</v>
      </c>
      <c r="F493" s="855"/>
      <c r="G493" s="785">
        <v>36613.87</v>
      </c>
      <c r="H493" s="855"/>
      <c r="I493" s="785">
        <v>0</v>
      </c>
      <c r="J493" s="855"/>
      <c r="K493" s="785">
        <v>0</v>
      </c>
      <c r="L493" s="855"/>
      <c r="M493" s="785">
        <v>4118643.92</v>
      </c>
      <c r="N493" s="298"/>
      <c r="O493" s="298"/>
      <c r="P493" s="298"/>
      <c r="Q493" s="298"/>
      <c r="R493" s="862"/>
      <c r="S493" s="862"/>
      <c r="T493" s="862"/>
      <c r="U493" s="862"/>
    </row>
    <row r="494" spans="1:21" ht="15">
      <c r="A494" s="342"/>
      <c r="B494" s="342"/>
      <c r="C494" s="394" t="s">
        <v>1298</v>
      </c>
      <c r="D494" s="409"/>
      <c r="E494" s="785">
        <v>6129890</v>
      </c>
      <c r="F494" s="855"/>
      <c r="G494" s="785">
        <v>0</v>
      </c>
      <c r="H494" s="855"/>
      <c r="I494" s="785">
        <v>0</v>
      </c>
      <c r="J494" s="855"/>
      <c r="K494" s="785">
        <v>0</v>
      </c>
      <c r="L494" s="855"/>
      <c r="M494" s="785">
        <v>6129890</v>
      </c>
      <c r="N494" s="298"/>
      <c r="O494" s="298"/>
      <c r="P494" s="298"/>
      <c r="Q494" s="298"/>
      <c r="R494" s="862"/>
      <c r="S494" s="862"/>
      <c r="T494" s="862"/>
      <c r="U494" s="862"/>
    </row>
    <row r="495" spans="1:21" ht="15">
      <c r="A495" s="342"/>
      <c r="B495" s="342"/>
      <c r="C495" s="394" t="s">
        <v>1296</v>
      </c>
      <c r="D495" s="409"/>
      <c r="E495" s="785">
        <v>7071060.33</v>
      </c>
      <c r="F495" s="855"/>
      <c r="G495" s="785">
        <v>0</v>
      </c>
      <c r="H495" s="855"/>
      <c r="I495" s="785">
        <v>0</v>
      </c>
      <c r="J495" s="855"/>
      <c r="K495" s="785">
        <v>0</v>
      </c>
      <c r="L495" s="855"/>
      <c r="M495" s="785">
        <v>7071060.33</v>
      </c>
      <c r="N495" s="298"/>
      <c r="O495" s="298"/>
      <c r="P495" s="298"/>
      <c r="Q495" s="298"/>
      <c r="R495" s="862"/>
      <c r="S495" s="862"/>
      <c r="T495" s="862"/>
      <c r="U495" s="862"/>
    </row>
    <row r="496" spans="1:21" ht="15">
      <c r="A496" s="342"/>
      <c r="B496" s="342"/>
      <c r="C496" s="394" t="s">
        <v>1295</v>
      </c>
      <c r="D496" s="409"/>
      <c r="E496" s="785">
        <v>11300564.16</v>
      </c>
      <c r="F496" s="855"/>
      <c r="G496" s="785">
        <v>87962.54</v>
      </c>
      <c r="H496" s="855"/>
      <c r="I496" s="785">
        <v>77311.44</v>
      </c>
      <c r="J496" s="855"/>
      <c r="K496" s="785">
        <v>0</v>
      </c>
      <c r="L496" s="855"/>
      <c r="M496" s="785">
        <v>11465838.14</v>
      </c>
      <c r="N496" s="298"/>
      <c r="O496" s="298"/>
      <c r="P496" s="298"/>
      <c r="Q496" s="298"/>
      <c r="R496" s="862"/>
      <c r="S496" s="862"/>
      <c r="T496" s="862"/>
      <c r="U496" s="862"/>
    </row>
    <row r="497" spans="1:21" ht="15">
      <c r="A497" s="342"/>
      <c r="B497" s="342"/>
      <c r="C497" s="394" t="s">
        <v>1294</v>
      </c>
      <c r="D497" s="409"/>
      <c r="E497" s="785">
        <v>14029158.17</v>
      </c>
      <c r="F497" s="855"/>
      <c r="G497" s="785">
        <v>0</v>
      </c>
      <c r="H497" s="855"/>
      <c r="I497" s="785">
        <v>0</v>
      </c>
      <c r="J497" s="855"/>
      <c r="K497" s="785">
        <v>0</v>
      </c>
      <c r="L497" s="855"/>
      <c r="M497" s="785">
        <v>14029158.17</v>
      </c>
      <c r="N497" s="298"/>
      <c r="O497" s="298"/>
      <c r="P497" s="298"/>
      <c r="Q497" s="298"/>
      <c r="R497" s="862"/>
      <c r="S497" s="862"/>
      <c r="T497" s="862"/>
      <c r="U497" s="862"/>
    </row>
    <row r="498" spans="1:21" ht="15">
      <c r="A498" s="342"/>
      <c r="B498" s="342"/>
      <c r="C498" s="394" t="s">
        <v>1292</v>
      </c>
      <c r="D498" s="409"/>
      <c r="E498" s="785">
        <v>13133016.23</v>
      </c>
      <c r="F498" s="855"/>
      <c r="G498" s="785">
        <v>0</v>
      </c>
      <c r="H498" s="855"/>
      <c r="I498" s="785">
        <v>0</v>
      </c>
      <c r="J498" s="855"/>
      <c r="K498" s="785">
        <v>0</v>
      </c>
      <c r="L498" s="855"/>
      <c r="M498" s="785">
        <v>13133016.23</v>
      </c>
      <c r="N498" s="298"/>
      <c r="O498" s="298"/>
      <c r="P498" s="298"/>
      <c r="Q498" s="298"/>
      <c r="R498" s="862"/>
      <c r="S498" s="862"/>
      <c r="T498" s="862"/>
      <c r="U498" s="862"/>
    </row>
    <row r="499" spans="1:21" ht="15">
      <c r="A499" s="342"/>
      <c r="B499" s="342"/>
      <c r="C499" s="394" t="s">
        <v>1291</v>
      </c>
      <c r="D499" s="409"/>
      <c r="E499" s="785">
        <v>13887321.13</v>
      </c>
      <c r="F499" s="855"/>
      <c r="G499" s="785">
        <v>141535.2</v>
      </c>
      <c r="H499" s="855"/>
      <c r="I499" s="785">
        <v>0</v>
      </c>
      <c r="J499" s="855"/>
      <c r="K499" s="785">
        <v>0</v>
      </c>
      <c r="L499" s="855"/>
      <c r="M499" s="785">
        <v>14028856.33</v>
      </c>
      <c r="N499" s="298"/>
      <c r="O499" s="298"/>
      <c r="P499" s="298"/>
      <c r="Q499" s="298"/>
      <c r="R499" s="862"/>
      <c r="S499" s="862"/>
      <c r="T499" s="862"/>
      <c r="U499" s="862"/>
    </row>
    <row r="500" spans="1:21" ht="15">
      <c r="A500" s="342"/>
      <c r="B500" s="342"/>
      <c r="C500" s="394" t="s">
        <v>1289</v>
      </c>
      <c r="D500" s="409"/>
      <c r="E500" s="785">
        <v>7214406.86</v>
      </c>
      <c r="F500" s="855"/>
      <c r="G500" s="785">
        <v>0</v>
      </c>
      <c r="H500" s="855"/>
      <c r="I500" s="785">
        <v>0</v>
      </c>
      <c r="J500" s="855"/>
      <c r="K500" s="785">
        <v>0</v>
      </c>
      <c r="L500" s="855"/>
      <c r="M500" s="785">
        <v>7214406.86</v>
      </c>
      <c r="N500" s="298"/>
      <c r="O500" s="298"/>
      <c r="P500" s="298"/>
      <c r="Q500" s="298"/>
      <c r="R500" s="862"/>
      <c r="S500" s="862"/>
      <c r="T500" s="862"/>
      <c r="U500" s="862"/>
    </row>
    <row r="501" spans="1:21" ht="15">
      <c r="A501" s="342"/>
      <c r="B501" s="342"/>
      <c r="C501" s="394" t="s">
        <v>1287</v>
      </c>
      <c r="D501" s="409"/>
      <c r="E501" s="785">
        <v>8545997.67</v>
      </c>
      <c r="F501" s="855"/>
      <c r="G501" s="785">
        <v>0</v>
      </c>
      <c r="H501" s="855"/>
      <c r="I501" s="785">
        <v>0</v>
      </c>
      <c r="J501" s="855"/>
      <c r="K501" s="785">
        <v>0</v>
      </c>
      <c r="L501" s="855"/>
      <c r="M501" s="785">
        <v>8545997.67</v>
      </c>
      <c r="N501" s="298"/>
      <c r="O501" s="298"/>
      <c r="P501" s="298"/>
      <c r="Q501" s="298"/>
      <c r="R501" s="862"/>
      <c r="S501" s="862"/>
      <c r="T501" s="862"/>
      <c r="U501" s="862"/>
    </row>
    <row r="502" spans="1:21" ht="15">
      <c r="A502" s="342"/>
      <c r="B502" s="342"/>
      <c r="C502" s="394" t="s">
        <v>1286</v>
      </c>
      <c r="D502" s="409"/>
      <c r="E502" s="785">
        <v>8349521.45</v>
      </c>
      <c r="F502" s="855"/>
      <c r="G502" s="785">
        <v>0</v>
      </c>
      <c r="H502" s="855"/>
      <c r="I502" s="785">
        <v>0</v>
      </c>
      <c r="J502" s="855"/>
      <c r="K502" s="785">
        <v>0</v>
      </c>
      <c r="L502" s="855"/>
      <c r="M502" s="785">
        <v>8349521.45</v>
      </c>
      <c r="N502" s="298"/>
      <c r="O502" s="298"/>
      <c r="P502" s="298"/>
      <c r="Q502" s="298"/>
      <c r="R502" s="862"/>
      <c r="S502" s="862"/>
      <c r="T502" s="862"/>
      <c r="U502" s="862"/>
    </row>
    <row r="503" spans="1:21" ht="15">
      <c r="A503" s="411"/>
      <c r="B503" s="411"/>
      <c r="C503" s="394" t="s">
        <v>1285</v>
      </c>
      <c r="D503" s="409"/>
      <c r="E503" s="785">
        <v>5728940.06</v>
      </c>
      <c r="F503" s="855"/>
      <c r="G503" s="785">
        <v>0</v>
      </c>
      <c r="H503" s="855"/>
      <c r="I503" s="785">
        <v>0</v>
      </c>
      <c r="J503" s="855"/>
      <c r="K503" s="785">
        <v>0</v>
      </c>
      <c r="L503" s="855"/>
      <c r="M503" s="785">
        <v>5728940.06</v>
      </c>
      <c r="N503" s="298"/>
      <c r="O503" s="298"/>
      <c r="P503" s="298"/>
      <c r="Q503" s="298"/>
      <c r="R503" s="862"/>
      <c r="S503" s="862"/>
      <c r="T503" s="862"/>
      <c r="U503" s="862"/>
    </row>
    <row r="504" spans="1:21" ht="15">
      <c r="A504" s="413"/>
      <c r="B504" s="413"/>
      <c r="C504" s="394" t="s">
        <v>1278</v>
      </c>
      <c r="D504" s="409"/>
      <c r="E504" s="785">
        <v>270409.07</v>
      </c>
      <c r="F504" s="855"/>
      <c r="G504" s="785">
        <v>0</v>
      </c>
      <c r="H504" s="855"/>
      <c r="I504" s="785">
        <v>0</v>
      </c>
      <c r="J504" s="855"/>
      <c r="K504" s="785">
        <v>0</v>
      </c>
      <c r="L504" s="855"/>
      <c r="M504" s="785">
        <v>270409.07</v>
      </c>
      <c r="N504" s="443"/>
      <c r="O504" s="443"/>
      <c r="P504" s="443"/>
      <c r="Q504" s="443"/>
      <c r="R504" s="407"/>
      <c r="S504" s="407"/>
      <c r="T504" s="407"/>
      <c r="U504" s="298"/>
    </row>
    <row r="505" spans="1:20" ht="15">
      <c r="A505" s="412" t="s">
        <v>1320</v>
      </c>
      <c r="B505" s="412"/>
      <c r="C505" s="342"/>
      <c r="D505" s="342"/>
      <c r="E505" s="787">
        <v>108604554.86</v>
      </c>
      <c r="F505" s="856"/>
      <c r="G505" s="787">
        <v>266111.61</v>
      </c>
      <c r="H505" s="857"/>
      <c r="I505" s="787">
        <v>77311.44</v>
      </c>
      <c r="J505" s="857"/>
      <c r="K505" s="787">
        <v>0</v>
      </c>
      <c r="L505" s="856"/>
      <c r="M505" s="787">
        <v>108947977.91</v>
      </c>
      <c r="N505" s="420"/>
      <c r="R505" s="420"/>
      <c r="S505" s="407"/>
      <c r="T505" s="407"/>
    </row>
    <row r="506" spans="1:20" ht="19.9" customHeight="1">
      <c r="A506" s="412"/>
      <c r="B506" s="412"/>
      <c r="C506" s="412"/>
      <c r="D506" s="412"/>
      <c r="E506" s="892"/>
      <c r="F506" s="892"/>
      <c r="G506" s="892"/>
      <c r="H506" s="892"/>
      <c r="I506" s="892"/>
      <c r="J506" s="892"/>
      <c r="K506" s="892"/>
      <c r="L506" s="892"/>
      <c r="M506" s="892"/>
      <c r="N506" s="420"/>
      <c r="R506" s="407"/>
      <c r="S506" s="407"/>
      <c r="T506" s="407"/>
    </row>
    <row r="507" spans="1:20" ht="15">
      <c r="A507" s="393"/>
      <c r="B507" s="393"/>
      <c r="C507" s="393"/>
      <c r="D507" s="393"/>
      <c r="E507" s="949" t="s">
        <v>1347</v>
      </c>
      <c r="F507" s="950"/>
      <c r="G507" s="950"/>
      <c r="H507" s="950"/>
      <c r="I507" s="950"/>
      <c r="J507" s="950"/>
      <c r="K507" s="950"/>
      <c r="L507" s="950"/>
      <c r="M507" s="950"/>
      <c r="N507" s="305"/>
      <c r="R507" s="305"/>
      <c r="S507" s="407"/>
      <c r="T507" s="407"/>
    </row>
    <row r="508" spans="1:20" ht="15">
      <c r="A508" s="393"/>
      <c r="B508" s="393"/>
      <c r="C508" s="393"/>
      <c r="D508" s="393"/>
      <c r="E508" s="858" t="s">
        <v>1312</v>
      </c>
      <c r="F508" s="858"/>
      <c r="G508" s="858"/>
      <c r="H508" s="858"/>
      <c r="I508" s="858"/>
      <c r="J508" s="858"/>
      <c r="K508" s="858"/>
      <c r="L508" s="858"/>
      <c r="M508" s="858"/>
      <c r="N508" s="515"/>
      <c r="R508" s="515"/>
      <c r="S508" s="407"/>
      <c r="T508" s="407"/>
    </row>
    <row r="509" spans="1:20" ht="15">
      <c r="A509" s="393"/>
      <c r="B509" s="393"/>
      <c r="C509" s="393"/>
      <c r="D509" s="393"/>
      <c r="E509" s="858" t="s">
        <v>1311</v>
      </c>
      <c r="F509" s="858"/>
      <c r="G509" s="858" t="s">
        <v>1310</v>
      </c>
      <c r="H509" s="858"/>
      <c r="I509" s="858" t="s">
        <v>1309</v>
      </c>
      <c r="J509" s="858"/>
      <c r="K509" s="858" t="s">
        <v>1308</v>
      </c>
      <c r="L509" s="858"/>
      <c r="M509" s="858"/>
      <c r="N509" s="515"/>
      <c r="O509" s="515"/>
      <c r="P509" s="515"/>
      <c r="Q509" s="515"/>
      <c r="R509" s="515"/>
      <c r="S509" s="515"/>
      <c r="T509" s="515"/>
    </row>
    <row r="510" spans="1:21" ht="15">
      <c r="A510" s="339" t="s">
        <v>1307</v>
      </c>
      <c r="B510" s="339"/>
      <c r="C510" s="339" t="s">
        <v>1282</v>
      </c>
      <c r="D510" s="893"/>
      <c r="E510" s="859" t="s">
        <v>1306</v>
      </c>
      <c r="F510" s="858"/>
      <c r="G510" s="859" t="s">
        <v>1306</v>
      </c>
      <c r="H510" s="858"/>
      <c r="I510" s="859" t="s">
        <v>1306</v>
      </c>
      <c r="J510" s="858"/>
      <c r="K510" s="859" t="s">
        <v>1306</v>
      </c>
      <c r="L510" s="858"/>
      <c r="M510" s="860" t="s">
        <v>1</v>
      </c>
      <c r="N510" s="516"/>
      <c r="O510" s="516"/>
      <c r="P510" s="516"/>
      <c r="Q510" s="516"/>
      <c r="R510" s="516"/>
      <c r="S510" s="516"/>
      <c r="T510" s="516"/>
      <c r="U510" s="517"/>
    </row>
    <row r="511" spans="1:21" ht="15">
      <c r="A511" s="408" t="s">
        <v>1319</v>
      </c>
      <c r="B511" s="408"/>
      <c r="C511" s="394" t="s">
        <v>1302</v>
      </c>
      <c r="D511" s="409"/>
      <c r="E511" s="785">
        <v>207471019.63</v>
      </c>
      <c r="F511" s="855"/>
      <c r="G511" s="785">
        <v>32855.14</v>
      </c>
      <c r="H511" s="855"/>
      <c r="I511" s="785">
        <v>6882.36</v>
      </c>
      <c r="J511" s="855"/>
      <c r="K511" s="785">
        <v>23715</v>
      </c>
      <c r="L511" s="855"/>
      <c r="M511" s="785">
        <v>207534472.13</v>
      </c>
      <c r="N511" s="298"/>
      <c r="O511" s="298"/>
      <c r="P511" s="298"/>
      <c r="Q511" s="298"/>
      <c r="R511" s="862"/>
      <c r="S511" s="862"/>
      <c r="T511" s="862"/>
      <c r="U511" s="862"/>
    </row>
    <row r="512" spans="1:21" ht="15">
      <c r="A512" s="303"/>
      <c r="B512" s="303"/>
      <c r="C512" s="394" t="s">
        <v>1300</v>
      </c>
      <c r="D512" s="409"/>
      <c r="E512" s="785">
        <v>144244926.1</v>
      </c>
      <c r="F512" s="855"/>
      <c r="G512" s="785">
        <v>142573.97</v>
      </c>
      <c r="H512" s="855"/>
      <c r="I512" s="785">
        <v>37192.23</v>
      </c>
      <c r="J512" s="855"/>
      <c r="K512" s="785">
        <v>0</v>
      </c>
      <c r="L512" s="855"/>
      <c r="M512" s="785">
        <v>144424692.3</v>
      </c>
      <c r="N512" s="298"/>
      <c r="O512" s="298"/>
      <c r="P512" s="298"/>
      <c r="Q512" s="298"/>
      <c r="R512" s="862"/>
      <c r="S512" s="862"/>
      <c r="T512" s="862"/>
      <c r="U512" s="862"/>
    </row>
    <row r="513" spans="1:21" ht="15">
      <c r="A513" s="342"/>
      <c r="B513" s="342"/>
      <c r="C513" s="394" t="s">
        <v>1299</v>
      </c>
      <c r="D513" s="409"/>
      <c r="E513" s="785">
        <v>195684413.29</v>
      </c>
      <c r="F513" s="855"/>
      <c r="G513" s="785">
        <v>288752.23</v>
      </c>
      <c r="H513" s="855"/>
      <c r="I513" s="785">
        <v>0</v>
      </c>
      <c r="J513" s="855"/>
      <c r="K513" s="785">
        <v>0</v>
      </c>
      <c r="L513" s="855"/>
      <c r="M513" s="785">
        <v>195973165.52</v>
      </c>
      <c r="N513" s="298"/>
      <c r="O513" s="298"/>
      <c r="P513" s="298"/>
      <c r="Q513" s="298"/>
      <c r="R513" s="862"/>
      <c r="S513" s="862"/>
      <c r="T513" s="862"/>
      <c r="U513" s="862"/>
    </row>
    <row r="514" spans="1:21" ht="15">
      <c r="A514" s="342"/>
      <c r="B514" s="342"/>
      <c r="C514" s="394" t="s">
        <v>1298</v>
      </c>
      <c r="D514" s="409"/>
      <c r="E514" s="785">
        <v>248106048.45</v>
      </c>
      <c r="F514" s="855"/>
      <c r="G514" s="785">
        <v>202059.23</v>
      </c>
      <c r="H514" s="855"/>
      <c r="I514" s="785">
        <v>0</v>
      </c>
      <c r="J514" s="855"/>
      <c r="K514" s="785">
        <v>54075.36</v>
      </c>
      <c r="L514" s="855"/>
      <c r="M514" s="785">
        <v>248362183.04</v>
      </c>
      <c r="N514" s="298"/>
      <c r="O514" s="298"/>
      <c r="P514" s="298"/>
      <c r="Q514" s="298"/>
      <c r="R514" s="862"/>
      <c r="S514" s="862"/>
      <c r="T514" s="862"/>
      <c r="U514" s="862"/>
    </row>
    <row r="515" spans="1:21" ht="15">
      <c r="A515" s="342"/>
      <c r="B515" s="342"/>
      <c r="C515" s="394" t="s">
        <v>1296</v>
      </c>
      <c r="D515" s="409"/>
      <c r="E515" s="785">
        <v>314981442.37</v>
      </c>
      <c r="F515" s="855"/>
      <c r="G515" s="785">
        <v>104291.91</v>
      </c>
      <c r="H515" s="855"/>
      <c r="I515" s="785">
        <v>119852.76</v>
      </c>
      <c r="J515" s="855"/>
      <c r="K515" s="785">
        <v>385290.1</v>
      </c>
      <c r="L515" s="855"/>
      <c r="M515" s="785">
        <v>315590877.14</v>
      </c>
      <c r="N515" s="298"/>
      <c r="O515" s="298"/>
      <c r="P515" s="298"/>
      <c r="Q515" s="298"/>
      <c r="R515" s="862"/>
      <c r="S515" s="862"/>
      <c r="T515" s="862"/>
      <c r="U515" s="862"/>
    </row>
    <row r="516" spans="1:21" ht="15">
      <c r="A516" s="342"/>
      <c r="B516" s="342"/>
      <c r="C516" s="394" t="s">
        <v>1295</v>
      </c>
      <c r="D516" s="409"/>
      <c r="E516" s="785">
        <v>405093401.7</v>
      </c>
      <c r="F516" s="855"/>
      <c r="G516" s="785">
        <v>483942.83</v>
      </c>
      <c r="H516" s="855"/>
      <c r="I516" s="785">
        <v>76279.59</v>
      </c>
      <c r="J516" s="855"/>
      <c r="K516" s="785">
        <v>477300.89</v>
      </c>
      <c r="L516" s="855"/>
      <c r="M516" s="785">
        <v>406130925.01</v>
      </c>
      <c r="N516" s="298"/>
      <c r="O516" s="298"/>
      <c r="P516" s="298"/>
      <c r="Q516" s="298"/>
      <c r="R516" s="862"/>
      <c r="S516" s="862"/>
      <c r="T516" s="862"/>
      <c r="U516" s="862"/>
    </row>
    <row r="517" spans="1:21" ht="15">
      <c r="A517" s="342"/>
      <c r="B517" s="342"/>
      <c r="C517" s="394" t="s">
        <v>1294</v>
      </c>
      <c r="D517" s="409"/>
      <c r="E517" s="785">
        <v>494693102.02</v>
      </c>
      <c r="F517" s="855"/>
      <c r="G517" s="785">
        <v>505304.9</v>
      </c>
      <c r="H517" s="855"/>
      <c r="I517" s="785">
        <v>0</v>
      </c>
      <c r="J517" s="855"/>
      <c r="K517" s="785">
        <v>742338.13</v>
      </c>
      <c r="L517" s="855"/>
      <c r="M517" s="785">
        <v>495940745.05</v>
      </c>
      <c r="N517" s="298"/>
      <c r="O517" s="298"/>
      <c r="P517" s="298"/>
      <c r="Q517" s="298"/>
      <c r="R517" s="862"/>
      <c r="S517" s="862"/>
      <c r="T517" s="862"/>
      <c r="U517" s="862"/>
    </row>
    <row r="518" spans="1:21" ht="15">
      <c r="A518" s="342"/>
      <c r="B518" s="342"/>
      <c r="C518" s="394" t="s">
        <v>1292</v>
      </c>
      <c r="D518" s="409"/>
      <c r="E518" s="785">
        <v>634967707.21</v>
      </c>
      <c r="F518" s="855"/>
      <c r="G518" s="785">
        <v>94641.86</v>
      </c>
      <c r="H518" s="855"/>
      <c r="I518" s="785">
        <v>170322.8</v>
      </c>
      <c r="J518" s="855"/>
      <c r="K518" s="785">
        <v>1284623.73</v>
      </c>
      <c r="L518" s="855"/>
      <c r="M518" s="785">
        <v>636517295.6</v>
      </c>
      <c r="N518" s="298"/>
      <c r="O518" s="298"/>
      <c r="P518" s="298"/>
      <c r="Q518" s="298"/>
      <c r="R518" s="862"/>
      <c r="S518" s="862"/>
      <c r="T518" s="862"/>
      <c r="U518" s="862"/>
    </row>
    <row r="519" spans="1:21" ht="15">
      <c r="A519" s="342"/>
      <c r="B519" s="342"/>
      <c r="C519" s="394" t="s">
        <v>1291</v>
      </c>
      <c r="D519" s="409"/>
      <c r="E519" s="785">
        <v>674681024.51</v>
      </c>
      <c r="F519" s="855"/>
      <c r="G519" s="785">
        <v>704097.91</v>
      </c>
      <c r="H519" s="855"/>
      <c r="I519" s="785">
        <v>0</v>
      </c>
      <c r="J519" s="855"/>
      <c r="K519" s="785">
        <v>1129979.15</v>
      </c>
      <c r="L519" s="855"/>
      <c r="M519" s="785">
        <v>676515101.57</v>
      </c>
      <c r="N519" s="298"/>
      <c r="O519" s="298"/>
      <c r="P519" s="298"/>
      <c r="Q519" s="298"/>
      <c r="R519" s="862"/>
      <c r="S519" s="862"/>
      <c r="T519" s="862"/>
      <c r="U519" s="862"/>
    </row>
    <row r="520" spans="1:21" ht="15">
      <c r="A520" s="342"/>
      <c r="B520" s="342"/>
      <c r="C520" s="394" t="s">
        <v>1289</v>
      </c>
      <c r="D520" s="409"/>
      <c r="E520" s="785">
        <v>740271134.97</v>
      </c>
      <c r="F520" s="855"/>
      <c r="G520" s="785">
        <v>524109.78</v>
      </c>
      <c r="H520" s="855"/>
      <c r="I520" s="785">
        <v>433083.93</v>
      </c>
      <c r="J520" s="855"/>
      <c r="K520" s="785">
        <v>719655.34</v>
      </c>
      <c r="L520" s="855"/>
      <c r="M520" s="785">
        <v>741947984.02</v>
      </c>
      <c r="N520" s="298"/>
      <c r="O520" s="298"/>
      <c r="P520" s="298"/>
      <c r="Q520" s="298"/>
      <c r="R520" s="862"/>
      <c r="S520" s="862"/>
      <c r="T520" s="862"/>
      <c r="U520" s="862"/>
    </row>
    <row r="521" spans="1:21" ht="15">
      <c r="A521" s="342"/>
      <c r="B521" s="342"/>
      <c r="C521" s="394" t="s">
        <v>1287</v>
      </c>
      <c r="D521" s="409"/>
      <c r="E521" s="785">
        <v>729459154.91</v>
      </c>
      <c r="F521" s="855"/>
      <c r="G521" s="785">
        <v>371816.71</v>
      </c>
      <c r="H521" s="855"/>
      <c r="I521" s="785">
        <v>376252.61</v>
      </c>
      <c r="J521" s="855"/>
      <c r="K521" s="785">
        <v>509607.47</v>
      </c>
      <c r="L521" s="855"/>
      <c r="M521" s="785">
        <v>730716831.7</v>
      </c>
      <c r="N521" s="298"/>
      <c r="O521" s="298"/>
      <c r="P521" s="298"/>
      <c r="Q521" s="298"/>
      <c r="R521" s="862"/>
      <c r="S521" s="862"/>
      <c r="T521" s="862"/>
      <c r="U521" s="862"/>
    </row>
    <row r="522" spans="1:21" ht="15">
      <c r="A522" s="342"/>
      <c r="B522" s="342"/>
      <c r="C522" s="394" t="s">
        <v>1286</v>
      </c>
      <c r="D522" s="409"/>
      <c r="E522" s="785">
        <v>401940684.7</v>
      </c>
      <c r="F522" s="855"/>
      <c r="G522" s="785">
        <v>170034.96</v>
      </c>
      <c r="H522" s="855"/>
      <c r="I522" s="785">
        <v>0</v>
      </c>
      <c r="J522" s="855"/>
      <c r="K522" s="785">
        <v>264693.22</v>
      </c>
      <c r="L522" s="855"/>
      <c r="M522" s="785">
        <v>402375412.88</v>
      </c>
      <c r="N522" s="298"/>
      <c r="O522" s="298"/>
      <c r="P522" s="298"/>
      <c r="Q522" s="298"/>
      <c r="R522" s="862"/>
      <c r="S522" s="862"/>
      <c r="T522" s="862"/>
      <c r="U522" s="862"/>
    </row>
    <row r="523" spans="1:21" ht="15">
      <c r="A523" s="411"/>
      <c r="B523" s="411"/>
      <c r="C523" s="394" t="s">
        <v>1285</v>
      </c>
      <c r="D523" s="409"/>
      <c r="E523" s="785">
        <v>105143826.07</v>
      </c>
      <c r="F523" s="855"/>
      <c r="G523" s="785">
        <v>171135.01</v>
      </c>
      <c r="H523" s="855"/>
      <c r="I523" s="785">
        <v>0</v>
      </c>
      <c r="J523" s="855"/>
      <c r="K523" s="785">
        <v>573951</v>
      </c>
      <c r="L523" s="855"/>
      <c r="M523" s="785">
        <v>105888912.08</v>
      </c>
      <c r="N523" s="298"/>
      <c r="O523" s="298"/>
      <c r="P523" s="298"/>
      <c r="Q523" s="298"/>
      <c r="R523" s="862"/>
      <c r="S523" s="862"/>
      <c r="T523" s="862"/>
      <c r="U523" s="862"/>
    </row>
    <row r="524" spans="1:21" ht="15">
      <c r="A524" s="413"/>
      <c r="B524" s="413"/>
      <c r="C524" s="394" t="s">
        <v>1278</v>
      </c>
      <c r="D524" s="409"/>
      <c r="E524" s="785">
        <v>151622.88</v>
      </c>
      <c r="F524" s="855"/>
      <c r="G524" s="785">
        <v>0</v>
      </c>
      <c r="H524" s="855"/>
      <c r="I524" s="785">
        <v>0</v>
      </c>
      <c r="J524" s="855"/>
      <c r="K524" s="785">
        <v>0</v>
      </c>
      <c r="L524" s="855"/>
      <c r="M524" s="785">
        <v>151622.88</v>
      </c>
      <c r="N524" s="298"/>
      <c r="O524" s="298"/>
      <c r="P524" s="298"/>
      <c r="Q524" s="298"/>
      <c r="R524" s="862"/>
      <c r="S524" s="862"/>
      <c r="T524" s="862"/>
      <c r="U524" s="862"/>
    </row>
    <row r="525" spans="1:20" ht="15">
      <c r="A525" s="412" t="s">
        <v>1318</v>
      </c>
      <c r="B525" s="412"/>
      <c r="C525" s="412"/>
      <c r="D525" s="412"/>
      <c r="E525" s="787">
        <v>5296889508.81</v>
      </c>
      <c r="F525" s="856"/>
      <c r="G525" s="787">
        <v>3795616.44</v>
      </c>
      <c r="H525" s="857"/>
      <c r="I525" s="787">
        <v>1219866.28</v>
      </c>
      <c r="J525" s="857"/>
      <c r="K525" s="787">
        <v>6165229.39</v>
      </c>
      <c r="L525" s="856"/>
      <c r="M525" s="787">
        <v>5308070220.92</v>
      </c>
      <c r="N525" s="414"/>
      <c r="R525" s="443"/>
      <c r="S525" s="407"/>
      <c r="T525" s="407"/>
    </row>
    <row r="526" spans="1:20" ht="18" customHeight="1">
      <c r="A526" s="412"/>
      <c r="B526" s="412"/>
      <c r="C526" s="412"/>
      <c r="D526" s="412"/>
      <c r="E526" s="892"/>
      <c r="F526" s="892"/>
      <c r="G526" s="892"/>
      <c r="H526" s="892"/>
      <c r="I526" s="892"/>
      <c r="J526" s="892"/>
      <c r="K526" s="892"/>
      <c r="L526" s="892"/>
      <c r="M526" s="892"/>
      <c r="N526" s="414"/>
      <c r="R526" s="414"/>
      <c r="S526" s="407"/>
      <c r="T526" s="407"/>
    </row>
    <row r="527" spans="1:20" ht="15">
      <c r="A527" s="393"/>
      <c r="B527" s="393"/>
      <c r="C527" s="393"/>
      <c r="D527" s="393"/>
      <c r="E527" s="949" t="s">
        <v>1347</v>
      </c>
      <c r="F527" s="950"/>
      <c r="G527" s="950"/>
      <c r="H527" s="950"/>
      <c r="I527" s="950"/>
      <c r="J527" s="950"/>
      <c r="K527" s="950"/>
      <c r="L527" s="950"/>
      <c r="M527" s="950"/>
      <c r="N527" s="305"/>
      <c r="R527" s="305"/>
      <c r="S527" s="407"/>
      <c r="T527" s="407"/>
    </row>
    <row r="528" spans="1:20" ht="15">
      <c r="A528" s="393"/>
      <c r="B528" s="393"/>
      <c r="C528" s="393"/>
      <c r="D528" s="393"/>
      <c r="E528" s="858" t="s">
        <v>1312</v>
      </c>
      <c r="F528" s="858"/>
      <c r="G528" s="858"/>
      <c r="H528" s="858"/>
      <c r="I528" s="858"/>
      <c r="J528" s="858"/>
      <c r="K528" s="858"/>
      <c r="L528" s="858"/>
      <c r="M528" s="858"/>
      <c r="N528" s="515"/>
      <c r="R528" s="515"/>
      <c r="S528" s="407"/>
      <c r="T528" s="407"/>
    </row>
    <row r="529" spans="1:20" ht="15">
      <c r="A529" s="393"/>
      <c r="B529" s="393"/>
      <c r="C529" s="393"/>
      <c r="D529" s="393"/>
      <c r="E529" s="858" t="s">
        <v>1311</v>
      </c>
      <c r="F529" s="858"/>
      <c r="G529" s="858" t="s">
        <v>1310</v>
      </c>
      <c r="H529" s="858"/>
      <c r="I529" s="858" t="s">
        <v>1309</v>
      </c>
      <c r="J529" s="858"/>
      <c r="K529" s="858" t="s">
        <v>1308</v>
      </c>
      <c r="L529" s="858"/>
      <c r="M529" s="858"/>
      <c r="N529" s="515"/>
      <c r="O529" s="515"/>
      <c r="P529" s="515"/>
      <c r="Q529" s="515"/>
      <c r="R529" s="515"/>
      <c r="S529" s="515"/>
      <c r="T529" s="515"/>
    </row>
    <row r="530" spans="1:21" ht="15">
      <c r="A530" s="339" t="s">
        <v>1307</v>
      </c>
      <c r="B530" s="339"/>
      <c r="C530" s="339" t="s">
        <v>1282</v>
      </c>
      <c r="D530" s="893"/>
      <c r="E530" s="859" t="s">
        <v>1306</v>
      </c>
      <c r="F530" s="858"/>
      <c r="G530" s="859" t="s">
        <v>1306</v>
      </c>
      <c r="H530" s="858"/>
      <c r="I530" s="859" t="s">
        <v>1306</v>
      </c>
      <c r="J530" s="858"/>
      <c r="K530" s="859" t="s">
        <v>1306</v>
      </c>
      <c r="L530" s="858"/>
      <c r="M530" s="860" t="s">
        <v>1</v>
      </c>
      <c r="N530" s="516"/>
      <c r="O530" s="516"/>
      <c r="P530" s="516"/>
      <c r="Q530" s="516"/>
      <c r="R530" s="516"/>
      <c r="S530" s="516"/>
      <c r="T530" s="516"/>
      <c r="U530" s="517"/>
    </row>
    <row r="531" spans="1:21" ht="15">
      <c r="A531" s="408" t="s">
        <v>1315</v>
      </c>
      <c r="B531" s="408"/>
      <c r="C531" s="394" t="s">
        <v>1302</v>
      </c>
      <c r="D531" s="409"/>
      <c r="E531" s="785">
        <v>59866349.06</v>
      </c>
      <c r="F531" s="855"/>
      <c r="G531" s="785">
        <v>17101.99</v>
      </c>
      <c r="H531" s="855"/>
      <c r="I531" s="785">
        <v>0</v>
      </c>
      <c r="J531" s="855"/>
      <c r="K531" s="785">
        <v>19607</v>
      </c>
      <c r="L531" s="855"/>
      <c r="M531" s="785">
        <v>59903058.05</v>
      </c>
      <c r="N531" s="298"/>
      <c r="O531" s="298"/>
      <c r="P531" s="298"/>
      <c r="Q531" s="298"/>
      <c r="R531" s="862"/>
      <c r="S531" s="862"/>
      <c r="T531" s="862"/>
      <c r="U531" s="862"/>
    </row>
    <row r="532" spans="1:21" ht="15">
      <c r="A532" s="303"/>
      <c r="B532" s="303"/>
      <c r="C532" s="394" t="s">
        <v>1300</v>
      </c>
      <c r="D532" s="409"/>
      <c r="E532" s="785">
        <v>41529854.95</v>
      </c>
      <c r="F532" s="855"/>
      <c r="G532" s="785">
        <v>35929.77</v>
      </c>
      <c r="H532" s="855"/>
      <c r="I532" s="785">
        <v>0</v>
      </c>
      <c r="J532" s="855"/>
      <c r="K532" s="785">
        <v>177646.9</v>
      </c>
      <c r="L532" s="855"/>
      <c r="M532" s="785">
        <v>41743431.62</v>
      </c>
      <c r="N532" s="298"/>
      <c r="O532" s="298"/>
      <c r="P532" s="298"/>
      <c r="Q532" s="298"/>
      <c r="R532" s="862"/>
      <c r="S532" s="862"/>
      <c r="T532" s="862"/>
      <c r="U532" s="862"/>
    </row>
    <row r="533" spans="1:21" ht="15">
      <c r="A533" s="342"/>
      <c r="B533" s="342"/>
      <c r="C533" s="394" t="s">
        <v>1299</v>
      </c>
      <c r="D533" s="409"/>
      <c r="E533" s="785">
        <v>64962573.48</v>
      </c>
      <c r="F533" s="855"/>
      <c r="G533" s="785">
        <v>123964.13</v>
      </c>
      <c r="H533" s="855"/>
      <c r="I533" s="785">
        <v>0</v>
      </c>
      <c r="J533" s="855"/>
      <c r="K533" s="785">
        <v>0</v>
      </c>
      <c r="L533" s="855"/>
      <c r="M533" s="785">
        <v>65086537.61</v>
      </c>
      <c r="N533" s="298"/>
      <c r="O533" s="298"/>
      <c r="P533" s="298"/>
      <c r="Q533" s="298"/>
      <c r="R533" s="862"/>
      <c r="S533" s="862"/>
      <c r="T533" s="862"/>
      <c r="U533" s="862"/>
    </row>
    <row r="534" spans="1:21" ht="15">
      <c r="A534" s="342"/>
      <c r="B534" s="342"/>
      <c r="C534" s="394" t="s">
        <v>1298</v>
      </c>
      <c r="D534" s="409"/>
      <c r="E534" s="785">
        <v>92605966.55</v>
      </c>
      <c r="F534" s="855"/>
      <c r="G534" s="785">
        <v>0</v>
      </c>
      <c r="H534" s="855"/>
      <c r="I534" s="785">
        <v>0</v>
      </c>
      <c r="J534" s="855"/>
      <c r="K534" s="785">
        <v>324248.31</v>
      </c>
      <c r="L534" s="855"/>
      <c r="M534" s="785">
        <v>92930214.86</v>
      </c>
      <c r="N534" s="298"/>
      <c r="O534" s="298"/>
      <c r="P534" s="298"/>
      <c r="Q534" s="298"/>
      <c r="R534" s="862"/>
      <c r="S534" s="862"/>
      <c r="T534" s="862"/>
      <c r="U534" s="862"/>
    </row>
    <row r="535" spans="1:21" ht="15">
      <c r="A535" s="342"/>
      <c r="B535" s="342"/>
      <c r="C535" s="394" t="s">
        <v>1296</v>
      </c>
      <c r="D535" s="409"/>
      <c r="E535" s="785">
        <v>127185939.81</v>
      </c>
      <c r="F535" s="855"/>
      <c r="G535" s="785">
        <v>0</v>
      </c>
      <c r="H535" s="855"/>
      <c r="I535" s="785">
        <v>0</v>
      </c>
      <c r="J535" s="855"/>
      <c r="K535" s="785">
        <v>238964.87</v>
      </c>
      <c r="L535" s="855"/>
      <c r="M535" s="785">
        <v>127424904.68</v>
      </c>
      <c r="N535" s="298"/>
      <c r="O535" s="298"/>
      <c r="P535" s="298"/>
      <c r="Q535" s="298"/>
      <c r="R535" s="862"/>
      <c r="S535" s="862"/>
      <c r="T535" s="862"/>
      <c r="U535" s="862"/>
    </row>
    <row r="536" spans="1:21" ht="15">
      <c r="A536" s="342"/>
      <c r="B536" s="342"/>
      <c r="C536" s="394" t="s">
        <v>1295</v>
      </c>
      <c r="D536" s="409"/>
      <c r="E536" s="785">
        <v>175106394.07</v>
      </c>
      <c r="F536" s="855"/>
      <c r="G536" s="785">
        <v>324523.66</v>
      </c>
      <c r="H536" s="855"/>
      <c r="I536" s="785">
        <v>0</v>
      </c>
      <c r="J536" s="855"/>
      <c r="K536" s="785">
        <v>882530.56</v>
      </c>
      <c r="L536" s="855"/>
      <c r="M536" s="785">
        <v>176313448.29</v>
      </c>
      <c r="N536" s="298"/>
      <c r="O536" s="298"/>
      <c r="P536" s="298"/>
      <c r="Q536" s="298"/>
      <c r="R536" s="862"/>
      <c r="S536" s="862"/>
      <c r="T536" s="862"/>
      <c r="U536" s="862"/>
    </row>
    <row r="537" spans="1:21" ht="15">
      <c r="A537" s="342"/>
      <c r="B537" s="342"/>
      <c r="C537" s="394" t="s">
        <v>1294</v>
      </c>
      <c r="D537" s="409"/>
      <c r="E537" s="785">
        <v>196205911.44</v>
      </c>
      <c r="F537" s="855"/>
      <c r="G537" s="785">
        <v>808408.33</v>
      </c>
      <c r="H537" s="855"/>
      <c r="I537" s="785">
        <v>178914.49</v>
      </c>
      <c r="J537" s="855"/>
      <c r="K537" s="785">
        <v>2428837.69</v>
      </c>
      <c r="L537" s="855"/>
      <c r="M537" s="785">
        <v>199622071.95</v>
      </c>
      <c r="N537" s="298"/>
      <c r="O537" s="298"/>
      <c r="P537" s="298"/>
      <c r="Q537" s="298"/>
      <c r="R537" s="862"/>
      <c r="S537" s="862"/>
      <c r="T537" s="862"/>
      <c r="U537" s="862"/>
    </row>
    <row r="538" spans="1:21" ht="15">
      <c r="A538" s="342"/>
      <c r="B538" s="342"/>
      <c r="C538" s="394" t="s">
        <v>1292</v>
      </c>
      <c r="D538" s="409"/>
      <c r="E538" s="785">
        <v>176475560.29</v>
      </c>
      <c r="F538" s="855"/>
      <c r="G538" s="785">
        <v>445367.94</v>
      </c>
      <c r="H538" s="855"/>
      <c r="I538" s="785">
        <v>268529.92</v>
      </c>
      <c r="J538" s="855"/>
      <c r="K538" s="785">
        <v>794192.29</v>
      </c>
      <c r="L538" s="855"/>
      <c r="M538" s="785">
        <v>177983650.44</v>
      </c>
      <c r="N538" s="298"/>
      <c r="O538" s="298"/>
      <c r="P538" s="298"/>
      <c r="Q538" s="298"/>
      <c r="R538" s="862"/>
      <c r="S538" s="862"/>
      <c r="T538" s="862"/>
      <c r="U538" s="862"/>
    </row>
    <row r="539" spans="1:21" ht="15">
      <c r="A539" s="342"/>
      <c r="B539" s="342"/>
      <c r="C539" s="394" t="s">
        <v>1291</v>
      </c>
      <c r="D539" s="409"/>
      <c r="E539" s="785">
        <v>112152357.27</v>
      </c>
      <c r="F539" s="855"/>
      <c r="G539" s="785">
        <v>164080.51</v>
      </c>
      <c r="H539" s="855"/>
      <c r="I539" s="785">
        <v>0</v>
      </c>
      <c r="J539" s="855"/>
      <c r="K539" s="785">
        <v>1660053.6</v>
      </c>
      <c r="L539" s="855"/>
      <c r="M539" s="785">
        <v>113976491.38</v>
      </c>
      <c r="N539" s="298"/>
      <c r="O539" s="298"/>
      <c r="P539" s="298"/>
      <c r="Q539" s="298"/>
      <c r="R539" s="862"/>
      <c r="S539" s="862"/>
      <c r="T539" s="862"/>
      <c r="U539" s="862"/>
    </row>
    <row r="540" spans="1:21" ht="15">
      <c r="A540" s="342"/>
      <c r="B540" s="342"/>
      <c r="C540" s="394" t="s">
        <v>1289</v>
      </c>
      <c r="D540" s="409"/>
      <c r="E540" s="785">
        <v>64951085.85</v>
      </c>
      <c r="F540" s="855"/>
      <c r="G540" s="785">
        <v>0</v>
      </c>
      <c r="H540" s="855"/>
      <c r="I540" s="785">
        <v>0</v>
      </c>
      <c r="J540" s="855"/>
      <c r="K540" s="785">
        <v>139430.56</v>
      </c>
      <c r="L540" s="855"/>
      <c r="M540" s="785">
        <v>65090516.41</v>
      </c>
      <c r="N540" s="298"/>
      <c r="O540" s="298"/>
      <c r="P540" s="298"/>
      <c r="Q540" s="298"/>
      <c r="R540" s="862"/>
      <c r="S540" s="862"/>
      <c r="T540" s="862"/>
      <c r="U540" s="862"/>
    </row>
    <row r="541" spans="1:21" ht="15">
      <c r="A541" s="342"/>
      <c r="B541" s="342"/>
      <c r="C541" s="394" t="s">
        <v>1287</v>
      </c>
      <c r="D541" s="409"/>
      <c r="E541" s="785">
        <v>68380334.3</v>
      </c>
      <c r="F541" s="855"/>
      <c r="G541" s="785">
        <v>0</v>
      </c>
      <c r="H541" s="855"/>
      <c r="I541" s="785">
        <v>0</v>
      </c>
      <c r="J541" s="855"/>
      <c r="K541" s="785">
        <v>0</v>
      </c>
      <c r="L541" s="855"/>
      <c r="M541" s="785">
        <v>68380334.3</v>
      </c>
      <c r="N541" s="298"/>
      <c r="O541" s="298"/>
      <c r="P541" s="298"/>
      <c r="Q541" s="298"/>
      <c r="R541" s="862"/>
      <c r="S541" s="862"/>
      <c r="T541" s="862"/>
      <c r="U541" s="862"/>
    </row>
    <row r="542" spans="1:21" ht="15">
      <c r="A542" s="342"/>
      <c r="B542" s="342"/>
      <c r="C542" s="394" t="s">
        <v>1286</v>
      </c>
      <c r="D542" s="409"/>
      <c r="E542" s="785">
        <v>85666049.65</v>
      </c>
      <c r="F542" s="855"/>
      <c r="G542" s="785">
        <v>0</v>
      </c>
      <c r="H542" s="855"/>
      <c r="I542" s="785">
        <v>0</v>
      </c>
      <c r="J542" s="855"/>
      <c r="K542" s="785">
        <v>0</v>
      </c>
      <c r="L542" s="855"/>
      <c r="M542" s="785">
        <v>85666049.65</v>
      </c>
      <c r="N542" s="298"/>
      <c r="O542" s="298"/>
      <c r="P542" s="298"/>
      <c r="Q542" s="298"/>
      <c r="R542" s="862"/>
      <c r="S542" s="862"/>
      <c r="T542" s="862"/>
      <c r="U542" s="862"/>
    </row>
    <row r="543" spans="1:21" ht="15">
      <c r="A543" s="411"/>
      <c r="B543" s="411"/>
      <c r="C543" s="394" t="s">
        <v>1285</v>
      </c>
      <c r="D543" s="409"/>
      <c r="E543" s="785">
        <v>32947247.28</v>
      </c>
      <c r="F543" s="855"/>
      <c r="G543" s="785">
        <v>0</v>
      </c>
      <c r="H543" s="855"/>
      <c r="I543" s="785">
        <v>0</v>
      </c>
      <c r="J543" s="855"/>
      <c r="K543" s="785">
        <v>0</v>
      </c>
      <c r="L543" s="855"/>
      <c r="M543" s="785">
        <v>32947247.28</v>
      </c>
      <c r="N543" s="298"/>
      <c r="O543" s="298"/>
      <c r="P543" s="298"/>
      <c r="Q543" s="298"/>
      <c r="R543" s="862"/>
      <c r="S543" s="862"/>
      <c r="T543" s="862"/>
      <c r="U543" s="862"/>
    </row>
    <row r="544" spans="1:21" ht="15">
      <c r="A544" s="413"/>
      <c r="B544" s="413"/>
      <c r="C544" s="394" t="s">
        <v>1278</v>
      </c>
      <c r="D544" s="409"/>
      <c r="E544" s="785">
        <v>0</v>
      </c>
      <c r="F544" s="855"/>
      <c r="G544" s="785">
        <v>0</v>
      </c>
      <c r="H544" s="855"/>
      <c r="I544" s="785">
        <v>0</v>
      </c>
      <c r="J544" s="855"/>
      <c r="K544" s="785">
        <v>0</v>
      </c>
      <c r="L544" s="855"/>
      <c r="M544" s="785">
        <v>0</v>
      </c>
      <c r="N544" s="443"/>
      <c r="O544" s="443"/>
      <c r="P544" s="443"/>
      <c r="Q544" s="443"/>
      <c r="R544" s="407"/>
      <c r="S544" s="407"/>
      <c r="T544" s="407"/>
      <c r="U544" s="298"/>
    </row>
    <row r="545" spans="1:20" ht="15">
      <c r="A545" s="412" t="s">
        <v>1314</v>
      </c>
      <c r="B545" s="412"/>
      <c r="C545" s="412"/>
      <c r="D545" s="412"/>
      <c r="E545" s="787">
        <v>1298035624</v>
      </c>
      <c r="F545" s="856"/>
      <c r="G545" s="787">
        <v>1919376.33</v>
      </c>
      <c r="H545" s="857"/>
      <c r="I545" s="787">
        <v>447444.41</v>
      </c>
      <c r="J545" s="857"/>
      <c r="K545" s="787">
        <v>6665511.78</v>
      </c>
      <c r="L545" s="856"/>
      <c r="M545" s="787">
        <v>1307067956.52</v>
      </c>
      <c r="N545" s="420"/>
      <c r="R545" s="420"/>
      <c r="S545" s="407"/>
      <c r="T545" s="407"/>
    </row>
    <row r="546" spans="1:20" ht="9" customHeight="1">
      <c r="A546" s="412"/>
      <c r="B546" s="412"/>
      <c r="C546" s="412"/>
      <c r="D546" s="412"/>
      <c r="E546" s="346"/>
      <c r="F546" s="394"/>
      <c r="G546" s="346"/>
      <c r="H546" s="346"/>
      <c r="I546" s="346"/>
      <c r="J546" s="346"/>
      <c r="K546" s="398"/>
      <c r="L546" s="346"/>
      <c r="M546" s="346"/>
      <c r="N546" s="420"/>
      <c r="R546" s="420"/>
      <c r="S546" s="407"/>
      <c r="T546" s="407"/>
    </row>
    <row r="547" spans="1:20" ht="15">
      <c r="A547" s="412"/>
      <c r="B547" s="412"/>
      <c r="C547" s="412"/>
      <c r="D547" s="412"/>
      <c r="E547" s="346"/>
      <c r="F547" s="394"/>
      <c r="G547" s="346"/>
      <c r="H547" s="346"/>
      <c r="I547" s="346"/>
      <c r="J547" s="346"/>
      <c r="K547" s="398"/>
      <c r="L547" s="346"/>
      <c r="M547" s="346"/>
      <c r="N547" s="420"/>
      <c r="R547" s="420"/>
      <c r="S547" s="407"/>
      <c r="T547" s="407"/>
    </row>
    <row r="548" spans="1:20" ht="15">
      <c r="A548" s="412"/>
      <c r="B548" s="412"/>
      <c r="C548" s="412"/>
      <c r="D548" s="412"/>
      <c r="E548" s="346"/>
      <c r="F548" s="394"/>
      <c r="G548" s="346"/>
      <c r="H548" s="346"/>
      <c r="I548" s="346"/>
      <c r="J548" s="346"/>
      <c r="K548" s="398"/>
      <c r="L548" s="346"/>
      <c r="M548" s="346"/>
      <c r="N548" s="420"/>
      <c r="R548" s="420"/>
      <c r="S548" s="407"/>
      <c r="T548" s="407"/>
    </row>
    <row r="549" spans="1:20" ht="15">
      <c r="A549" s="412"/>
      <c r="B549" s="412"/>
      <c r="C549" s="412"/>
      <c r="D549" s="412"/>
      <c r="E549" s="346"/>
      <c r="F549" s="394"/>
      <c r="G549" s="346"/>
      <c r="H549" s="346"/>
      <c r="I549" s="346"/>
      <c r="J549" s="346"/>
      <c r="K549" s="398"/>
      <c r="L549" s="346"/>
      <c r="M549" s="346"/>
      <c r="N549" s="420"/>
      <c r="R549" s="420"/>
      <c r="S549" s="407"/>
      <c r="T549" s="407"/>
    </row>
    <row r="550" spans="1:20" ht="15">
      <c r="A550" s="412"/>
      <c r="B550" s="412"/>
      <c r="C550" s="412"/>
      <c r="D550" s="412"/>
      <c r="E550" s="346"/>
      <c r="F550" s="394"/>
      <c r="G550" s="346"/>
      <c r="H550" s="346"/>
      <c r="I550" s="346"/>
      <c r="J550" s="346"/>
      <c r="K550" s="398"/>
      <c r="L550" s="346"/>
      <c r="M550" s="346"/>
      <c r="N550" s="420"/>
      <c r="R550" s="420"/>
      <c r="S550" s="407"/>
      <c r="T550" s="407"/>
    </row>
    <row r="551" spans="1:20" ht="15">
      <c r="A551" s="412"/>
      <c r="B551" s="412"/>
      <c r="C551" s="412"/>
      <c r="D551" s="412"/>
      <c r="E551" s="346"/>
      <c r="F551" s="394"/>
      <c r="G551" s="346"/>
      <c r="H551" s="346"/>
      <c r="I551" s="346"/>
      <c r="J551" s="346"/>
      <c r="K551" s="398"/>
      <c r="L551" s="346"/>
      <c r="M551" s="346"/>
      <c r="N551" s="420"/>
      <c r="R551" s="420"/>
      <c r="S551" s="407"/>
      <c r="T551" s="407"/>
    </row>
    <row r="552" spans="1:20" ht="15">
      <c r="A552" s="412"/>
      <c r="B552" s="412"/>
      <c r="C552" s="412"/>
      <c r="D552" s="412"/>
      <c r="E552" s="346"/>
      <c r="F552" s="394"/>
      <c r="G552" s="346"/>
      <c r="H552" s="346"/>
      <c r="I552" s="346"/>
      <c r="J552" s="346"/>
      <c r="K552" s="398"/>
      <c r="L552" s="346"/>
      <c r="M552" s="346"/>
      <c r="N552" s="420"/>
      <c r="R552" s="420"/>
      <c r="S552" s="407"/>
      <c r="T552" s="407"/>
    </row>
    <row r="553" spans="1:20" ht="15">
      <c r="A553" s="412"/>
      <c r="B553" s="412"/>
      <c r="C553" s="412"/>
      <c r="D553" s="412"/>
      <c r="E553" s="346"/>
      <c r="F553" s="394"/>
      <c r="G553" s="346"/>
      <c r="H553" s="346"/>
      <c r="I553" s="346"/>
      <c r="J553" s="346"/>
      <c r="K553" s="398"/>
      <c r="L553" s="346"/>
      <c r="M553" s="346"/>
      <c r="N553" s="420"/>
      <c r="R553" s="420"/>
      <c r="S553" s="407"/>
      <c r="T553" s="407"/>
    </row>
    <row r="554" spans="1:20" ht="15">
      <c r="A554" s="412"/>
      <c r="B554" s="412"/>
      <c r="C554" s="412"/>
      <c r="D554" s="412"/>
      <c r="E554" s="346"/>
      <c r="F554" s="394"/>
      <c r="G554" s="346"/>
      <c r="H554" s="346"/>
      <c r="I554" s="346"/>
      <c r="J554" s="346"/>
      <c r="K554" s="398"/>
      <c r="L554" s="346"/>
      <c r="M554" s="346"/>
      <c r="N554" s="420"/>
      <c r="R554" s="420"/>
      <c r="S554" s="407"/>
      <c r="T554" s="407"/>
    </row>
    <row r="555" spans="1:20" ht="15">
      <c r="A555" s="412"/>
      <c r="B555" s="412"/>
      <c r="C555" s="412"/>
      <c r="D555" s="412"/>
      <c r="E555" s="346"/>
      <c r="F555" s="394"/>
      <c r="G555" s="346"/>
      <c r="H555" s="346"/>
      <c r="I555" s="346"/>
      <c r="J555" s="346"/>
      <c r="K555" s="398"/>
      <c r="L555" s="346"/>
      <c r="M555" s="346"/>
      <c r="N555" s="420"/>
      <c r="R555" s="420"/>
      <c r="S555" s="407"/>
      <c r="T555" s="407"/>
    </row>
    <row r="556" spans="1:20" ht="15">
      <c r="A556" s="412"/>
      <c r="B556" s="412"/>
      <c r="C556" s="412"/>
      <c r="D556" s="412"/>
      <c r="E556" s="412"/>
      <c r="F556" s="419"/>
      <c r="G556" s="394"/>
      <c r="H556" s="394"/>
      <c r="I556" s="346"/>
      <c r="J556" s="346"/>
      <c r="K556" s="398"/>
      <c r="L556" s="346"/>
      <c r="M556" s="346"/>
      <c r="N556" s="420"/>
      <c r="R556" s="420"/>
      <c r="S556" s="407"/>
      <c r="T556" s="407"/>
    </row>
    <row r="557" spans="1:20" ht="15">
      <c r="A557" s="412"/>
      <c r="B557" s="412"/>
      <c r="C557" s="412"/>
      <c r="D557" s="412"/>
      <c r="E557" s="412"/>
      <c r="F557" s="419"/>
      <c r="G557" s="394"/>
      <c r="H557" s="394"/>
      <c r="I557" s="346"/>
      <c r="J557" s="346"/>
      <c r="K557" s="398"/>
      <c r="L557" s="346"/>
      <c r="M557" s="346"/>
      <c r="N557" s="420"/>
      <c r="R557" s="420"/>
      <c r="S557" s="407"/>
      <c r="T557" s="407"/>
    </row>
    <row r="558" spans="1:20" ht="15">
      <c r="A558" s="412"/>
      <c r="B558" s="412"/>
      <c r="C558" s="412"/>
      <c r="D558" s="412"/>
      <c r="E558" s="412"/>
      <c r="F558" s="419"/>
      <c r="G558" s="394"/>
      <c r="H558" s="394"/>
      <c r="I558" s="346"/>
      <c r="J558" s="346"/>
      <c r="K558" s="398"/>
      <c r="L558" s="346"/>
      <c r="M558" s="346"/>
      <c r="N558" s="420"/>
      <c r="R558" s="420"/>
      <c r="S558" s="407"/>
      <c r="T558" s="407"/>
    </row>
    <row r="559" spans="1:20" ht="15">
      <c r="A559" s="299" t="s">
        <v>1110</v>
      </c>
      <c r="B559" s="361"/>
      <c r="C559" s="361"/>
      <c r="D559" s="361"/>
      <c r="E559" s="362" t="s">
        <v>2201</v>
      </c>
      <c r="F559" s="363"/>
      <c r="G559" s="364"/>
      <c r="H559" s="365"/>
      <c r="I559" s="365"/>
      <c r="J559" s="366"/>
      <c r="K559" s="367"/>
      <c r="L559" s="368"/>
      <c r="M559" s="369" t="s">
        <v>1348</v>
      </c>
      <c r="N559" s="414"/>
      <c r="R559" s="414"/>
      <c r="S559" s="407"/>
      <c r="T559" s="407"/>
    </row>
    <row r="560" spans="1:18" ht="23.25">
      <c r="A560" s="297" t="s">
        <v>1157</v>
      </c>
      <c r="B560" s="300"/>
      <c r="C560" s="300"/>
      <c r="D560" s="300"/>
      <c r="E560" s="300"/>
      <c r="F560" s="301"/>
      <c r="G560" s="302"/>
      <c r="H560" s="302"/>
      <c r="I560" s="302"/>
      <c r="J560" s="303"/>
      <c r="K560" s="304"/>
      <c r="L560" s="302"/>
      <c r="M560" s="302"/>
      <c r="N560" s="305"/>
      <c r="R560" s="305"/>
    </row>
    <row r="561" spans="1:20" ht="15.75">
      <c r="A561" s="306" t="s">
        <v>1156</v>
      </c>
      <c r="B561" s="306"/>
      <c r="C561" s="306"/>
      <c r="D561" s="306"/>
      <c r="E561" s="306"/>
      <c r="F561" s="307"/>
      <c r="G561" s="308">
        <v>43830</v>
      </c>
      <c r="H561" s="303"/>
      <c r="J561" s="303"/>
      <c r="K561" s="309"/>
      <c r="L561" s="303"/>
      <c r="M561" s="310"/>
      <c r="N561" s="305"/>
      <c r="R561" s="305"/>
      <c r="S561" s="407"/>
      <c r="T561" s="407"/>
    </row>
    <row r="562" spans="1:20" ht="15.75">
      <c r="A562" s="306"/>
      <c r="B562" s="306"/>
      <c r="C562" s="306"/>
      <c r="D562" s="306"/>
      <c r="E562" s="306"/>
      <c r="F562" s="307"/>
      <c r="G562" s="303"/>
      <c r="H562" s="303"/>
      <c r="I562" s="311"/>
      <c r="J562" s="303"/>
      <c r="K562" s="309"/>
      <c r="L562" s="303"/>
      <c r="M562" s="310"/>
      <c r="N562" s="305"/>
      <c r="R562" s="305"/>
      <c r="S562" s="407"/>
      <c r="T562" s="407"/>
    </row>
    <row r="563" spans="1:20" ht="15">
      <c r="A563" s="303"/>
      <c r="B563" s="303"/>
      <c r="C563" s="303"/>
      <c r="D563" s="303"/>
      <c r="E563" s="303"/>
      <c r="F563" s="312"/>
      <c r="G563" s="303"/>
      <c r="H563" s="303"/>
      <c r="I563" s="303"/>
      <c r="J563" s="303"/>
      <c r="K563" s="309"/>
      <c r="L563" s="303"/>
      <c r="M563" s="310"/>
      <c r="N563" s="305"/>
      <c r="R563" s="305"/>
      <c r="S563" s="407"/>
      <c r="T563" s="407"/>
    </row>
    <row r="564" spans="1:20" ht="9" customHeight="1">
      <c r="A564" s="303"/>
      <c r="B564" s="303"/>
      <c r="C564" s="303"/>
      <c r="D564" s="303"/>
      <c r="E564" s="303"/>
      <c r="F564" s="312"/>
      <c r="G564" s="303"/>
      <c r="H564" s="303"/>
      <c r="I564" s="303"/>
      <c r="J564" s="303"/>
      <c r="K564" s="309"/>
      <c r="L564" s="303"/>
      <c r="M564" s="310"/>
      <c r="N564" s="305"/>
      <c r="R564" s="305"/>
      <c r="S564" s="407"/>
      <c r="T564" s="407"/>
    </row>
    <row r="565" spans="1:20" ht="15">
      <c r="A565" s="401" t="s">
        <v>1316</v>
      </c>
      <c r="B565" s="401"/>
      <c r="C565" s="401"/>
      <c r="D565" s="401"/>
      <c r="E565" s="401"/>
      <c r="F565" s="401"/>
      <c r="G565" s="401"/>
      <c r="H565" s="401"/>
      <c r="I565" s="401"/>
      <c r="J565" s="401"/>
      <c r="K565" s="402"/>
      <c r="L565" s="401"/>
      <c r="M565" s="401"/>
      <c r="N565" s="405"/>
      <c r="R565" s="405"/>
      <c r="S565" s="407"/>
      <c r="T565" s="407"/>
    </row>
    <row r="566" spans="1:20" ht="15">
      <c r="A566" s="412"/>
      <c r="B566" s="412"/>
      <c r="C566" s="412"/>
      <c r="D566" s="412"/>
      <c r="E566" s="412"/>
      <c r="F566" s="419"/>
      <c r="G566" s="394"/>
      <c r="H566" s="394"/>
      <c r="I566" s="346"/>
      <c r="J566" s="346"/>
      <c r="K566" s="398"/>
      <c r="L566" s="346"/>
      <c r="M566" s="346"/>
      <c r="N566" s="414"/>
      <c r="R566" s="414"/>
      <c r="S566" s="407"/>
      <c r="T566" s="407"/>
    </row>
    <row r="567" spans="1:20" ht="15">
      <c r="A567" s="393"/>
      <c r="B567" s="393"/>
      <c r="C567" s="393"/>
      <c r="D567" s="393"/>
      <c r="E567" s="948"/>
      <c r="F567" s="948"/>
      <c r="G567" s="948"/>
      <c r="H567" s="948"/>
      <c r="I567" s="948"/>
      <c r="J567" s="948"/>
      <c r="K567" s="948"/>
      <c r="L567" s="948"/>
      <c r="M567" s="948"/>
      <c r="N567" s="305"/>
      <c r="R567" s="305"/>
      <c r="S567" s="407"/>
      <c r="T567" s="407"/>
    </row>
    <row r="568" spans="1:20" ht="15">
      <c r="A568" s="393"/>
      <c r="B568" s="393"/>
      <c r="C568" s="393"/>
      <c r="D568" s="393"/>
      <c r="E568" s="948" t="s">
        <v>1347</v>
      </c>
      <c r="F568" s="948"/>
      <c r="G568" s="948"/>
      <c r="H568" s="948"/>
      <c r="I568" s="948"/>
      <c r="J568" s="948"/>
      <c r="K568" s="948"/>
      <c r="L568" s="948"/>
      <c r="M568" s="948"/>
      <c r="N568" s="515"/>
      <c r="R568" s="515"/>
      <c r="S568" s="407"/>
      <c r="T568" s="407"/>
    </row>
    <row r="569" spans="1:20" ht="15">
      <c r="A569" s="393"/>
      <c r="B569" s="393"/>
      <c r="C569" s="393"/>
      <c r="D569" s="393"/>
      <c r="E569" s="826" t="s">
        <v>1312</v>
      </c>
      <c r="F569" s="458"/>
      <c r="G569" s="458"/>
      <c r="H569" s="458"/>
      <c r="I569" s="458"/>
      <c r="J569" s="458"/>
      <c r="K569" s="458"/>
      <c r="L569" s="458"/>
      <c r="M569" s="458"/>
      <c r="N569" s="515"/>
      <c r="O569" s="515"/>
      <c r="P569" s="515"/>
      <c r="Q569" s="515"/>
      <c r="R569" s="515"/>
      <c r="S569" s="515"/>
      <c r="T569" s="515"/>
    </row>
    <row r="570" spans="1:21" ht="15">
      <c r="A570" s="393"/>
      <c r="B570" s="393"/>
      <c r="C570" s="393"/>
      <c r="D570" s="393"/>
      <c r="E570" s="826" t="s">
        <v>1311</v>
      </c>
      <c r="F570" s="458"/>
      <c r="G570" s="826" t="s">
        <v>1310</v>
      </c>
      <c r="H570" s="826"/>
      <c r="I570" s="826" t="s">
        <v>1309</v>
      </c>
      <c r="J570" s="826"/>
      <c r="K570" s="826" t="s">
        <v>1308</v>
      </c>
      <c r="L570" s="458"/>
      <c r="M570" s="458"/>
      <c r="N570" s="516"/>
      <c r="O570" s="516"/>
      <c r="P570" s="516"/>
      <c r="Q570" s="516"/>
      <c r="R570" s="516"/>
      <c r="S570" s="516"/>
      <c r="T570" s="516"/>
      <c r="U570" s="517"/>
    </row>
    <row r="571" spans="1:21" ht="15">
      <c r="A571" s="339" t="s">
        <v>1307</v>
      </c>
      <c r="B571" s="339"/>
      <c r="C571" s="339" t="s">
        <v>1282</v>
      </c>
      <c r="D571" s="893"/>
      <c r="E571" s="827" t="s">
        <v>1306</v>
      </c>
      <c r="F571" s="370"/>
      <c r="G571" s="827" t="s">
        <v>1306</v>
      </c>
      <c r="H571" s="370"/>
      <c r="I571" s="827" t="s">
        <v>1306</v>
      </c>
      <c r="J571" s="310"/>
      <c r="K571" s="827" t="s">
        <v>1306</v>
      </c>
      <c r="L571" s="310"/>
      <c r="M571" s="836" t="s">
        <v>1</v>
      </c>
      <c r="N571" s="298"/>
      <c r="O571" s="298"/>
      <c r="P571" s="298"/>
      <c r="Q571" s="298"/>
      <c r="R571" s="407"/>
      <c r="S571" s="407"/>
      <c r="T571" s="407"/>
      <c r="U571" s="298"/>
    </row>
    <row r="572" spans="1:21" ht="15">
      <c r="A572" s="408" t="s">
        <v>1305</v>
      </c>
      <c r="B572" s="339"/>
      <c r="C572" s="422" t="s">
        <v>1302</v>
      </c>
      <c r="D572" s="393"/>
      <c r="E572" s="785">
        <v>1665956.73</v>
      </c>
      <c r="F572" s="855"/>
      <c r="G572" s="785">
        <v>0</v>
      </c>
      <c r="H572" s="855"/>
      <c r="I572" s="785">
        <v>0</v>
      </c>
      <c r="J572" s="855"/>
      <c r="K572" s="785">
        <v>0</v>
      </c>
      <c r="L572" s="855"/>
      <c r="M572" s="785">
        <v>1665956.73</v>
      </c>
      <c r="N572" s="298"/>
      <c r="O572" s="298"/>
      <c r="P572" s="298"/>
      <c r="Q572" s="298"/>
      <c r="R572" s="407"/>
      <c r="S572" s="407"/>
      <c r="T572" s="407"/>
      <c r="U572" s="298"/>
    </row>
    <row r="573" spans="2:21" ht="15">
      <c r="B573" s="408"/>
      <c r="C573" s="394" t="s">
        <v>1300</v>
      </c>
      <c r="D573" s="409"/>
      <c r="E573" s="785">
        <v>870266.32</v>
      </c>
      <c r="F573" s="855"/>
      <c r="G573" s="785">
        <v>0</v>
      </c>
      <c r="H573" s="855"/>
      <c r="I573" s="785">
        <v>0</v>
      </c>
      <c r="J573" s="855"/>
      <c r="K573" s="785">
        <v>0</v>
      </c>
      <c r="L573" s="855"/>
      <c r="M573" s="785">
        <v>870266.32</v>
      </c>
      <c r="N573" s="298"/>
      <c r="O573" s="298"/>
      <c r="P573" s="298"/>
      <c r="Q573" s="298"/>
      <c r="R573" s="407"/>
      <c r="S573" s="407"/>
      <c r="T573" s="407"/>
      <c r="U573" s="298"/>
    </row>
    <row r="574" spans="1:21" ht="15">
      <c r="A574" s="342"/>
      <c r="B574" s="342"/>
      <c r="C574" s="394" t="s">
        <v>1299</v>
      </c>
      <c r="D574" s="409"/>
      <c r="E574" s="785">
        <v>1375099.02</v>
      </c>
      <c r="F574" s="855"/>
      <c r="G574" s="785">
        <v>0</v>
      </c>
      <c r="H574" s="855"/>
      <c r="I574" s="785">
        <v>0</v>
      </c>
      <c r="J574" s="855"/>
      <c r="K574" s="785">
        <v>0</v>
      </c>
      <c r="L574" s="855"/>
      <c r="M574" s="785">
        <v>1375099.02</v>
      </c>
      <c r="N574" s="298"/>
      <c r="O574" s="298"/>
      <c r="P574" s="298"/>
      <c r="Q574" s="298"/>
      <c r="R574" s="407"/>
      <c r="S574" s="407"/>
      <c r="T574" s="407"/>
      <c r="U574" s="298"/>
    </row>
    <row r="575" spans="1:21" ht="15">
      <c r="A575" s="342"/>
      <c r="B575" s="342"/>
      <c r="C575" s="394" t="s">
        <v>1298</v>
      </c>
      <c r="D575" s="409"/>
      <c r="E575" s="785">
        <v>923577.89</v>
      </c>
      <c r="F575" s="855"/>
      <c r="G575" s="785">
        <v>0</v>
      </c>
      <c r="H575" s="855"/>
      <c r="I575" s="785">
        <v>0</v>
      </c>
      <c r="J575" s="855"/>
      <c r="K575" s="785">
        <v>0</v>
      </c>
      <c r="L575" s="855"/>
      <c r="M575" s="785">
        <v>923577.89</v>
      </c>
      <c r="N575" s="298"/>
      <c r="O575" s="298"/>
      <c r="P575" s="298"/>
      <c r="Q575" s="298"/>
      <c r="R575" s="407"/>
      <c r="S575" s="407"/>
      <c r="T575" s="407"/>
      <c r="U575" s="298"/>
    </row>
    <row r="576" spans="1:21" ht="15">
      <c r="A576" s="342"/>
      <c r="B576" s="342"/>
      <c r="C576" s="394" t="s">
        <v>1296</v>
      </c>
      <c r="D576" s="409"/>
      <c r="E576" s="785">
        <v>4161720.9</v>
      </c>
      <c r="F576" s="855"/>
      <c r="G576" s="785">
        <v>0</v>
      </c>
      <c r="H576" s="855"/>
      <c r="I576" s="785">
        <v>0</v>
      </c>
      <c r="J576" s="855"/>
      <c r="K576" s="785">
        <v>229193.21</v>
      </c>
      <c r="L576" s="855"/>
      <c r="M576" s="785">
        <v>4390914.11</v>
      </c>
      <c r="N576" s="298"/>
      <c r="O576" s="298"/>
      <c r="P576" s="298"/>
      <c r="Q576" s="298"/>
      <c r="R576" s="407"/>
      <c r="S576" s="407"/>
      <c r="T576" s="407"/>
      <c r="U576" s="298"/>
    </row>
    <row r="577" spans="1:21" ht="15">
      <c r="A577" s="342"/>
      <c r="B577" s="342"/>
      <c r="C577" s="394" t="s">
        <v>1295</v>
      </c>
      <c r="D577" s="409"/>
      <c r="E577" s="785">
        <v>2625065.66</v>
      </c>
      <c r="F577" s="855"/>
      <c r="G577" s="785">
        <v>0</v>
      </c>
      <c r="H577" s="855"/>
      <c r="I577" s="785">
        <v>0</v>
      </c>
      <c r="J577" s="855"/>
      <c r="K577" s="785">
        <v>0</v>
      </c>
      <c r="L577" s="855"/>
      <c r="M577" s="785">
        <v>2625065.66</v>
      </c>
      <c r="N577" s="298"/>
      <c r="O577" s="298"/>
      <c r="P577" s="298"/>
      <c r="Q577" s="298"/>
      <c r="R577" s="407"/>
      <c r="S577" s="407"/>
      <c r="T577" s="407"/>
      <c r="U577" s="298"/>
    </row>
    <row r="578" spans="1:21" ht="15">
      <c r="A578" s="342"/>
      <c r="B578" s="342"/>
      <c r="C578" s="394" t="s">
        <v>1294</v>
      </c>
      <c r="D578" s="409"/>
      <c r="E578" s="785">
        <v>1850344.63</v>
      </c>
      <c r="F578" s="855"/>
      <c r="G578" s="785">
        <v>0</v>
      </c>
      <c r="H578" s="855"/>
      <c r="I578" s="785">
        <v>0</v>
      </c>
      <c r="J578" s="855"/>
      <c r="K578" s="785">
        <v>0</v>
      </c>
      <c r="L578" s="855"/>
      <c r="M578" s="785">
        <v>1850344.63</v>
      </c>
      <c r="N578" s="298"/>
      <c r="O578" s="298"/>
      <c r="P578" s="298"/>
      <c r="Q578" s="298"/>
      <c r="R578" s="407"/>
      <c r="S578" s="407"/>
      <c r="T578" s="407"/>
      <c r="U578" s="298"/>
    </row>
    <row r="579" spans="1:21" ht="15">
      <c r="A579" s="342"/>
      <c r="B579" s="342"/>
      <c r="C579" s="394" t="s">
        <v>1292</v>
      </c>
      <c r="D579" s="409"/>
      <c r="E579" s="785">
        <v>1117141.47</v>
      </c>
      <c r="F579" s="855"/>
      <c r="G579" s="785">
        <v>0</v>
      </c>
      <c r="H579" s="855"/>
      <c r="I579" s="785">
        <v>0</v>
      </c>
      <c r="J579" s="855"/>
      <c r="K579" s="785">
        <v>0</v>
      </c>
      <c r="L579" s="855"/>
      <c r="M579" s="785">
        <v>1117141.47</v>
      </c>
      <c r="N579" s="298"/>
      <c r="O579" s="298"/>
      <c r="P579" s="298"/>
      <c r="Q579" s="298"/>
      <c r="R579" s="407"/>
      <c r="S579" s="407"/>
      <c r="T579" s="407"/>
      <c r="U579" s="298"/>
    </row>
    <row r="580" spans="1:21" ht="15">
      <c r="A580" s="342"/>
      <c r="B580" s="342"/>
      <c r="C580" s="394" t="s">
        <v>1291</v>
      </c>
      <c r="D580" s="409"/>
      <c r="E580" s="785">
        <v>1220168.99</v>
      </c>
      <c r="F580" s="855"/>
      <c r="G580" s="785">
        <v>0</v>
      </c>
      <c r="H580" s="855"/>
      <c r="I580" s="785">
        <v>0</v>
      </c>
      <c r="J580" s="855"/>
      <c r="K580" s="785">
        <v>0</v>
      </c>
      <c r="L580" s="855"/>
      <c r="M580" s="785">
        <v>1220168.99</v>
      </c>
      <c r="N580" s="298"/>
      <c r="O580" s="298"/>
      <c r="P580" s="298"/>
      <c r="Q580" s="298"/>
      <c r="R580" s="407"/>
      <c r="S580" s="407"/>
      <c r="T580" s="407"/>
      <c r="U580" s="298"/>
    </row>
    <row r="581" spans="1:21" ht="15">
      <c r="A581" s="342"/>
      <c r="B581" s="342"/>
      <c r="C581" s="394" t="s">
        <v>1289</v>
      </c>
      <c r="D581" s="409"/>
      <c r="E581" s="785">
        <v>0</v>
      </c>
      <c r="F581" s="855"/>
      <c r="G581" s="785">
        <v>0</v>
      </c>
      <c r="H581" s="855"/>
      <c r="I581" s="785">
        <v>0</v>
      </c>
      <c r="J581" s="855"/>
      <c r="K581" s="785">
        <v>0</v>
      </c>
      <c r="L581" s="855"/>
      <c r="M581" s="785">
        <v>0</v>
      </c>
      <c r="N581" s="298"/>
      <c r="O581" s="298"/>
      <c r="P581" s="298"/>
      <c r="Q581" s="298"/>
      <c r="R581" s="407"/>
      <c r="S581" s="407"/>
      <c r="T581" s="407"/>
      <c r="U581" s="298"/>
    </row>
    <row r="582" spans="1:21" ht="15">
      <c r="A582" s="342"/>
      <c r="B582" s="342"/>
      <c r="C582" s="394" t="s">
        <v>1287</v>
      </c>
      <c r="D582" s="409"/>
      <c r="E582" s="785">
        <v>0</v>
      </c>
      <c r="F582" s="855"/>
      <c r="G582" s="785">
        <v>0</v>
      </c>
      <c r="H582" s="855"/>
      <c r="I582" s="785">
        <v>0</v>
      </c>
      <c r="J582" s="855"/>
      <c r="K582" s="785">
        <v>0</v>
      </c>
      <c r="L582" s="855"/>
      <c r="M582" s="785">
        <v>0</v>
      </c>
      <c r="N582" s="298"/>
      <c r="O582" s="298"/>
      <c r="P582" s="298"/>
      <c r="Q582" s="298"/>
      <c r="R582" s="407"/>
      <c r="S582" s="407"/>
      <c r="T582" s="407"/>
      <c r="U582" s="298"/>
    </row>
    <row r="583" spans="1:21" ht="15">
      <c r="A583" s="342"/>
      <c r="B583" s="342"/>
      <c r="C583" s="394" t="s">
        <v>1286</v>
      </c>
      <c r="D583" s="409"/>
      <c r="E583" s="785">
        <v>0</v>
      </c>
      <c r="F583" s="855"/>
      <c r="G583" s="785">
        <v>0</v>
      </c>
      <c r="H583" s="855"/>
      <c r="I583" s="785">
        <v>0</v>
      </c>
      <c r="J583" s="855"/>
      <c r="K583" s="785">
        <v>0</v>
      </c>
      <c r="L583" s="855"/>
      <c r="M583" s="785">
        <v>0</v>
      </c>
      <c r="N583" s="298"/>
      <c r="O583" s="298"/>
      <c r="P583" s="298"/>
      <c r="Q583" s="298"/>
      <c r="R583" s="407"/>
      <c r="S583" s="407"/>
      <c r="T583" s="407"/>
      <c r="U583" s="298"/>
    </row>
    <row r="584" spans="1:21" ht="15">
      <c r="A584" s="411"/>
      <c r="B584" s="411"/>
      <c r="C584" s="394" t="s">
        <v>1285</v>
      </c>
      <c r="D584" s="409"/>
      <c r="E584" s="785">
        <v>0</v>
      </c>
      <c r="F584" s="855"/>
      <c r="G584" s="785">
        <v>0</v>
      </c>
      <c r="H584" s="855"/>
      <c r="I584" s="785">
        <v>0</v>
      </c>
      <c r="J584" s="855"/>
      <c r="K584" s="785">
        <v>0</v>
      </c>
      <c r="L584" s="855"/>
      <c r="M584" s="785">
        <v>0</v>
      </c>
      <c r="N584" s="443"/>
      <c r="O584" s="443"/>
      <c r="P584" s="443"/>
      <c r="Q584" s="443"/>
      <c r="R584" s="407"/>
      <c r="S584" s="407"/>
      <c r="T584" s="407"/>
      <c r="U584" s="298"/>
    </row>
    <row r="585" spans="1:20" ht="15">
      <c r="A585" s="342"/>
      <c r="B585" s="342"/>
      <c r="C585" s="394" t="s">
        <v>1278</v>
      </c>
      <c r="D585" s="409"/>
      <c r="E585" s="785">
        <v>0</v>
      </c>
      <c r="F585" s="855"/>
      <c r="G585" s="785">
        <v>0</v>
      </c>
      <c r="H585" s="855"/>
      <c r="I585" s="785">
        <v>0</v>
      </c>
      <c r="J585" s="855"/>
      <c r="K585" s="785">
        <v>0</v>
      </c>
      <c r="L585" s="855"/>
      <c r="M585" s="785">
        <v>0</v>
      </c>
      <c r="N585" s="305"/>
      <c r="R585" s="305"/>
      <c r="S585" s="407"/>
      <c r="T585" s="407"/>
    </row>
    <row r="586" spans="1:18" ht="15">
      <c r="A586" s="412" t="s">
        <v>1304</v>
      </c>
      <c r="B586" s="412"/>
      <c r="C586" s="342"/>
      <c r="D586" s="342"/>
      <c r="E586" s="787">
        <v>15809341.61</v>
      </c>
      <c r="F586" s="856"/>
      <c r="G586" s="787">
        <v>0</v>
      </c>
      <c r="H586" s="857"/>
      <c r="I586" s="787">
        <v>0</v>
      </c>
      <c r="J586" s="857"/>
      <c r="K586" s="787">
        <v>229193.21</v>
      </c>
      <c r="L586" s="856"/>
      <c r="M586" s="787">
        <v>16038534.82</v>
      </c>
      <c r="N586" s="305"/>
      <c r="R586" s="305"/>
    </row>
    <row r="587" spans="1:18" ht="15">
      <c r="A587" s="412"/>
      <c r="B587" s="412"/>
      <c r="C587" s="342"/>
      <c r="D587" s="342"/>
      <c r="E587" s="858"/>
      <c r="F587" s="856"/>
      <c r="G587" s="858"/>
      <c r="H587" s="857"/>
      <c r="I587" s="858"/>
      <c r="J587" s="857"/>
      <c r="K587" s="858"/>
      <c r="L587" s="856"/>
      <c r="M587" s="858"/>
      <c r="N587" s="305"/>
      <c r="R587" s="305"/>
    </row>
    <row r="588" spans="1:18" ht="13.5" thickBot="1">
      <c r="A588" s="864" t="s">
        <v>1260</v>
      </c>
      <c r="B588" s="865"/>
      <c r="C588" s="865"/>
      <c r="D588" s="865"/>
      <c r="E588" s="912">
        <v>51664836746.29</v>
      </c>
      <c r="F588" s="913"/>
      <c r="G588" s="912">
        <v>53372414.39</v>
      </c>
      <c r="H588" s="914"/>
      <c r="I588" s="912">
        <v>21798163.1</v>
      </c>
      <c r="J588" s="914"/>
      <c r="K588" s="912">
        <v>59446588.68</v>
      </c>
      <c r="L588" s="913"/>
      <c r="M588" s="912">
        <v>51799453912.46</v>
      </c>
      <c r="N588" s="305"/>
      <c r="R588" s="305"/>
    </row>
    <row r="589" spans="1:18" ht="18" customHeight="1" thickTop="1">
      <c r="A589" s="337"/>
      <c r="B589" s="337"/>
      <c r="C589" s="337"/>
      <c r="D589" s="337"/>
      <c r="E589" s="393"/>
      <c r="F589" s="394"/>
      <c r="G589" s="393"/>
      <c r="H589" s="789"/>
      <c r="I589" s="393"/>
      <c r="J589" s="789"/>
      <c r="K589" s="393"/>
      <c r="L589" s="789"/>
      <c r="M589" s="393"/>
      <c r="N589" s="305"/>
      <c r="R589" s="305"/>
    </row>
    <row r="590" spans="1:18" ht="10.9" customHeight="1">
      <c r="A590" s="303"/>
      <c r="B590" s="303"/>
      <c r="C590" s="303"/>
      <c r="D590" s="303"/>
      <c r="E590" s="303"/>
      <c r="F590" s="312"/>
      <c r="G590" s="303"/>
      <c r="H590" s="303"/>
      <c r="I590" s="303"/>
      <c r="J590" s="303"/>
      <c r="K590" s="309"/>
      <c r="L590" s="303"/>
      <c r="M590" s="310"/>
      <c r="N590" s="305"/>
      <c r="R590" s="305"/>
    </row>
    <row r="591" spans="1:18" ht="15">
      <c r="A591" s="401" t="s">
        <v>1346</v>
      </c>
      <c r="B591" s="401"/>
      <c r="C591" s="401"/>
      <c r="D591" s="401"/>
      <c r="E591" s="401"/>
      <c r="F591" s="401"/>
      <c r="G591" s="401"/>
      <c r="H591" s="401"/>
      <c r="I591" s="401"/>
      <c r="J591" s="401"/>
      <c r="K591" s="402"/>
      <c r="L591" s="401"/>
      <c r="M591" s="401"/>
      <c r="N591" s="305"/>
      <c r="R591" s="305"/>
    </row>
    <row r="592" spans="1:18" ht="15">
      <c r="A592" s="342"/>
      <c r="B592" s="342"/>
      <c r="C592" s="342"/>
      <c r="D592" s="342"/>
      <c r="E592" s="342"/>
      <c r="F592" s="403"/>
      <c r="G592" s="342"/>
      <c r="H592" s="342"/>
      <c r="I592" s="342"/>
      <c r="J592" s="342"/>
      <c r="K592" s="391"/>
      <c r="L592" s="342"/>
      <c r="M592" s="404"/>
      <c r="N592" s="305"/>
      <c r="R592" s="305"/>
    </row>
    <row r="593" spans="1:18" ht="15">
      <c r="A593" s="393"/>
      <c r="B593" s="393"/>
      <c r="C593" s="393"/>
      <c r="D593" s="393"/>
      <c r="E593" s="948" t="s">
        <v>1313</v>
      </c>
      <c r="F593" s="948"/>
      <c r="G593" s="948"/>
      <c r="H593" s="948"/>
      <c r="I593" s="948"/>
      <c r="J593" s="948"/>
      <c r="K593" s="948"/>
      <c r="L593" s="948"/>
      <c r="M593" s="948"/>
      <c r="N593" s="305"/>
      <c r="R593" s="305"/>
    </row>
    <row r="594" spans="1:18" ht="15">
      <c r="A594" s="393"/>
      <c r="B594" s="393"/>
      <c r="C594" s="393"/>
      <c r="D594" s="393"/>
      <c r="E594" s="826" t="s">
        <v>1312</v>
      </c>
      <c r="F594" s="458"/>
      <c r="G594" s="458"/>
      <c r="H594" s="458"/>
      <c r="I594" s="458"/>
      <c r="J594" s="458"/>
      <c r="K594" s="458"/>
      <c r="L594" s="458"/>
      <c r="M594" s="458"/>
      <c r="N594" s="305"/>
      <c r="R594" s="305"/>
    </row>
    <row r="595" spans="1:18" ht="15">
      <c r="A595" s="393"/>
      <c r="B595" s="393"/>
      <c r="C595" s="393"/>
      <c r="D595" s="393"/>
      <c r="E595" s="826" t="s">
        <v>1311</v>
      </c>
      <c r="F595" s="458"/>
      <c r="G595" s="826" t="s">
        <v>1310</v>
      </c>
      <c r="H595" s="826"/>
      <c r="I595" s="826" t="s">
        <v>1309</v>
      </c>
      <c r="J595" s="826"/>
      <c r="K595" s="826" t="s">
        <v>1308</v>
      </c>
      <c r="L595" s="458"/>
      <c r="M595" s="458"/>
      <c r="N595" s="305"/>
      <c r="R595" s="305"/>
    </row>
    <row r="596" spans="1:18" ht="15">
      <c r="A596" s="339" t="s">
        <v>1307</v>
      </c>
      <c r="B596" s="339"/>
      <c r="C596" s="339" t="s">
        <v>1282</v>
      </c>
      <c r="D596" s="893"/>
      <c r="E596" s="827" t="s">
        <v>1306</v>
      </c>
      <c r="F596" s="370"/>
      <c r="G596" s="827" t="s">
        <v>1306</v>
      </c>
      <c r="H596" s="370"/>
      <c r="I596" s="827" t="s">
        <v>1306</v>
      </c>
      <c r="J596" s="310"/>
      <c r="K596" s="827" t="s">
        <v>1306</v>
      </c>
      <c r="L596" s="310"/>
      <c r="M596" s="836" t="s">
        <v>1</v>
      </c>
      <c r="N596" s="305"/>
      <c r="R596" s="305"/>
    </row>
    <row r="597" spans="1:18" ht="15">
      <c r="A597" s="408" t="s">
        <v>1345</v>
      </c>
      <c r="B597" s="339"/>
      <c r="C597" s="422" t="s">
        <v>1302</v>
      </c>
      <c r="D597" s="393"/>
      <c r="E597" s="786">
        <v>0.36881683236055396</v>
      </c>
      <c r="F597" s="855"/>
      <c r="G597" s="786">
        <v>0.0012102777976375528</v>
      </c>
      <c r="H597" s="855"/>
      <c r="I597" s="786">
        <v>0</v>
      </c>
      <c r="J597" s="855"/>
      <c r="K597" s="786">
        <v>0.0004165334645508684</v>
      </c>
      <c r="L597" s="855"/>
      <c r="M597" s="786">
        <v>0.3704436436227424</v>
      </c>
      <c r="N597" s="305"/>
      <c r="R597" s="305"/>
    </row>
    <row r="598" spans="2:18" ht="15">
      <c r="B598" s="408"/>
      <c r="C598" s="394" t="s">
        <v>1300</v>
      </c>
      <c r="D598" s="409"/>
      <c r="E598" s="786">
        <v>0.2581976158590903</v>
      </c>
      <c r="F598" s="855"/>
      <c r="G598" s="786">
        <v>0.00015491377599387732</v>
      </c>
      <c r="H598" s="855"/>
      <c r="I598" s="786">
        <v>0</v>
      </c>
      <c r="J598" s="855"/>
      <c r="K598" s="786">
        <v>0.0002875435525859319</v>
      </c>
      <c r="L598" s="855"/>
      <c r="M598" s="786">
        <v>0.25864007318767007</v>
      </c>
      <c r="N598" s="305"/>
      <c r="R598" s="305"/>
    </row>
    <row r="599" spans="1:18" ht="15">
      <c r="A599" s="342"/>
      <c r="B599" s="342"/>
      <c r="C599" s="394" t="s">
        <v>1299</v>
      </c>
      <c r="D599" s="409"/>
      <c r="E599" s="786">
        <v>0.35124031380229565</v>
      </c>
      <c r="F599" s="855"/>
      <c r="G599" s="786">
        <v>0.00024287331332220472</v>
      </c>
      <c r="H599" s="855"/>
      <c r="I599" s="786">
        <v>0.0002801583975098476</v>
      </c>
      <c r="J599" s="855"/>
      <c r="K599" s="786">
        <v>0.00024783452392558873</v>
      </c>
      <c r="L599" s="855"/>
      <c r="M599" s="786">
        <v>0.35201118003705323</v>
      </c>
      <c r="N599" s="305"/>
      <c r="R599" s="305"/>
    </row>
    <row r="600" spans="1:18" ht="15">
      <c r="A600" s="342"/>
      <c r="B600" s="342"/>
      <c r="C600" s="394" t="s">
        <v>1298</v>
      </c>
      <c r="D600" s="409"/>
      <c r="E600" s="786">
        <v>0.4465981590480703</v>
      </c>
      <c r="F600" s="855"/>
      <c r="G600" s="786">
        <v>0.0012404923439654925</v>
      </c>
      <c r="H600" s="855"/>
      <c r="I600" s="786">
        <v>0</v>
      </c>
      <c r="J600" s="855"/>
      <c r="K600" s="786">
        <v>0.000870688484017999</v>
      </c>
      <c r="L600" s="855"/>
      <c r="M600" s="786">
        <v>0.4487093398760538</v>
      </c>
      <c r="N600" s="305"/>
      <c r="R600" s="305"/>
    </row>
    <row r="601" spans="1:18" ht="15">
      <c r="A601" s="342"/>
      <c r="B601" s="342"/>
      <c r="C601" s="394" t="s">
        <v>1296</v>
      </c>
      <c r="D601" s="409"/>
      <c r="E601" s="786">
        <v>0.5818604606901082</v>
      </c>
      <c r="F601" s="855"/>
      <c r="G601" s="786">
        <v>0.0013045101037975576</v>
      </c>
      <c r="H601" s="855"/>
      <c r="I601" s="786">
        <v>0.001169462232215319</v>
      </c>
      <c r="J601" s="855"/>
      <c r="K601" s="786">
        <v>0.0009624320766827253</v>
      </c>
      <c r="L601" s="855"/>
      <c r="M601" s="786">
        <v>0.5852968651028038</v>
      </c>
      <c r="N601" s="305"/>
      <c r="R601" s="305"/>
    </row>
    <row r="602" spans="1:18" ht="15">
      <c r="A602" s="342"/>
      <c r="B602" s="342"/>
      <c r="C602" s="394" t="s">
        <v>1295</v>
      </c>
      <c r="D602" s="409"/>
      <c r="E602" s="786">
        <v>0.7319678933310082</v>
      </c>
      <c r="F602" s="855"/>
      <c r="G602" s="786">
        <v>0.001327426040363338</v>
      </c>
      <c r="H602" s="855"/>
      <c r="I602" s="786">
        <v>0.0004477348359539602</v>
      </c>
      <c r="J602" s="855"/>
      <c r="K602" s="786">
        <v>0.002478381957789701</v>
      </c>
      <c r="L602" s="855"/>
      <c r="M602" s="786">
        <v>0.7362214361651152</v>
      </c>
      <c r="N602" s="305"/>
      <c r="R602" s="305"/>
    </row>
    <row r="603" spans="1:18" ht="15">
      <c r="A603" s="342"/>
      <c r="B603" s="342"/>
      <c r="C603" s="394" t="s">
        <v>1294</v>
      </c>
      <c r="D603" s="409"/>
      <c r="E603" s="786">
        <v>0.9187694557249403</v>
      </c>
      <c r="F603" s="855"/>
      <c r="G603" s="786">
        <v>0.0003938151748563716</v>
      </c>
      <c r="H603" s="855"/>
      <c r="I603" s="786">
        <v>0.0006974462522530536</v>
      </c>
      <c r="J603" s="855"/>
      <c r="K603" s="786">
        <v>0.012574205745503534</v>
      </c>
      <c r="L603" s="855"/>
      <c r="M603" s="786">
        <v>0.9324349228975533</v>
      </c>
      <c r="N603" s="305"/>
      <c r="R603" s="305"/>
    </row>
    <row r="604" spans="1:18" ht="15">
      <c r="A604" s="342"/>
      <c r="B604" s="342"/>
      <c r="C604" s="394" t="s">
        <v>1292</v>
      </c>
      <c r="D604" s="409"/>
      <c r="E604" s="786">
        <v>0.9660332657669819</v>
      </c>
      <c r="F604" s="855"/>
      <c r="G604" s="786">
        <v>0.0016993382236955641</v>
      </c>
      <c r="H604" s="855"/>
      <c r="I604" s="786">
        <v>0.0013230113413129107</v>
      </c>
      <c r="J604" s="855"/>
      <c r="K604" s="786">
        <v>0.00405644778331257</v>
      </c>
      <c r="L604" s="855"/>
      <c r="M604" s="786">
        <v>0.9731120631153031</v>
      </c>
      <c r="N604" s="305"/>
      <c r="R604" s="305"/>
    </row>
    <row r="605" spans="1:18" ht="15">
      <c r="A605" s="342"/>
      <c r="B605" s="342"/>
      <c r="C605" s="394" t="s">
        <v>1291</v>
      </c>
      <c r="D605" s="409"/>
      <c r="E605" s="786">
        <v>1.1022261858877678</v>
      </c>
      <c r="F605" s="855"/>
      <c r="G605" s="786">
        <v>0.0007199721460968752</v>
      </c>
      <c r="H605" s="855"/>
      <c r="I605" s="786">
        <v>0.001087301288835638</v>
      </c>
      <c r="J605" s="855"/>
      <c r="K605" s="786">
        <v>0.003196005546309008</v>
      </c>
      <c r="L605" s="855"/>
      <c r="M605" s="786">
        <v>1.1072294648690093</v>
      </c>
      <c r="N605" s="305"/>
      <c r="R605" s="305"/>
    </row>
    <row r="606" spans="1:18" ht="15">
      <c r="A606" s="342"/>
      <c r="B606" s="342"/>
      <c r="C606" s="394" t="s">
        <v>1289</v>
      </c>
      <c r="D606" s="409"/>
      <c r="E606" s="786">
        <v>1.1235903453607659</v>
      </c>
      <c r="F606" s="855"/>
      <c r="G606" s="786">
        <v>0.004246006017200401</v>
      </c>
      <c r="H606" s="855"/>
      <c r="I606" s="786">
        <v>0.000617082779560175</v>
      </c>
      <c r="J606" s="855"/>
      <c r="K606" s="786">
        <v>0.0034341677095790827</v>
      </c>
      <c r="L606" s="855"/>
      <c r="M606" s="786">
        <v>1.1318876018671056</v>
      </c>
      <c r="N606" s="305"/>
      <c r="R606" s="305"/>
    </row>
    <row r="607" spans="1:18" ht="15">
      <c r="A607" s="342"/>
      <c r="B607" s="342"/>
      <c r="C607" s="394" t="s">
        <v>1287</v>
      </c>
      <c r="D607" s="409"/>
      <c r="E607" s="786">
        <v>1.240154074414821</v>
      </c>
      <c r="F607" s="855"/>
      <c r="G607" s="786">
        <v>0.000802224132907399</v>
      </c>
      <c r="H607" s="855"/>
      <c r="I607" s="786">
        <v>0.0028866072073403244</v>
      </c>
      <c r="J607" s="855"/>
      <c r="K607" s="786">
        <v>0.005374437585200768</v>
      </c>
      <c r="L607" s="855"/>
      <c r="M607" s="786">
        <v>1.2492173433402693</v>
      </c>
      <c r="N607" s="305"/>
      <c r="R607" s="305"/>
    </row>
    <row r="608" spans="1:18" ht="15">
      <c r="A608" s="342"/>
      <c r="B608" s="342"/>
      <c r="C608" s="394" t="s">
        <v>1286</v>
      </c>
      <c r="D608" s="409"/>
      <c r="E608" s="786">
        <v>1.4600404206540851</v>
      </c>
      <c r="F608" s="855"/>
      <c r="G608" s="786">
        <v>0.003959655237806719</v>
      </c>
      <c r="H608" s="855"/>
      <c r="I608" s="786">
        <v>0.0007788196390675831</v>
      </c>
      <c r="J608" s="855"/>
      <c r="K608" s="786">
        <v>0.005523389078261664</v>
      </c>
      <c r="L608" s="855"/>
      <c r="M608" s="786">
        <v>1.470302284609221</v>
      </c>
      <c r="N608" s="305"/>
      <c r="R608" s="305"/>
    </row>
    <row r="609" spans="1:18" ht="15">
      <c r="A609" s="411"/>
      <c r="B609" s="411"/>
      <c r="C609" s="394" t="s">
        <v>1285</v>
      </c>
      <c r="D609" s="409"/>
      <c r="E609" s="786">
        <v>1.1369490879677713</v>
      </c>
      <c r="F609" s="855"/>
      <c r="G609" s="786">
        <v>0.0010365659084117175</v>
      </c>
      <c r="H609" s="855"/>
      <c r="I609" s="786">
        <v>0.0026391463746129615</v>
      </c>
      <c r="J609" s="855"/>
      <c r="K609" s="786">
        <v>0.003959544059028469</v>
      </c>
      <c r="L609" s="855"/>
      <c r="M609" s="786">
        <v>1.1445843443098245</v>
      </c>
      <c r="N609" s="422"/>
      <c r="R609" s="422"/>
    </row>
    <row r="610" spans="1:18" ht="15">
      <c r="A610" s="342"/>
      <c r="B610" s="342"/>
      <c r="C610" s="394" t="s">
        <v>1278</v>
      </c>
      <c r="D610" s="409"/>
      <c r="E610" s="786">
        <v>0.4225941160691363</v>
      </c>
      <c r="F610" s="855"/>
      <c r="G610" s="786">
        <v>0.000470000939414224</v>
      </c>
      <c r="H610" s="855"/>
      <c r="I610" s="786">
        <v>0.00047686218935328</v>
      </c>
      <c r="J610" s="855"/>
      <c r="K610" s="786">
        <v>0.0023171236940613504</v>
      </c>
      <c r="L610" s="855"/>
      <c r="M610" s="786">
        <v>0.4258581028919652</v>
      </c>
      <c r="N610" s="305"/>
      <c r="R610" s="305"/>
    </row>
    <row r="611" spans="1:18" ht="15">
      <c r="A611" s="412" t="s">
        <v>1344</v>
      </c>
      <c r="B611" s="412"/>
      <c r="C611" s="342"/>
      <c r="D611" s="342"/>
      <c r="E611" s="788">
        <v>11.109038226937397</v>
      </c>
      <c r="F611" s="856"/>
      <c r="G611" s="788">
        <v>0.018808071155469296</v>
      </c>
      <c r="H611" s="857"/>
      <c r="I611" s="788">
        <v>0.012403632538015052</v>
      </c>
      <c r="J611" s="857"/>
      <c r="K611" s="788">
        <v>0.04569873526080925</v>
      </c>
      <c r="L611" s="856"/>
      <c r="M611" s="788">
        <v>11.18594866589169</v>
      </c>
      <c r="N611" s="305"/>
      <c r="R611" s="305"/>
    </row>
    <row r="612" spans="1:18" ht="15">
      <c r="A612" s="342"/>
      <c r="B612" s="342"/>
      <c r="C612" s="342"/>
      <c r="D612" s="342"/>
      <c r="E612" s="892"/>
      <c r="F612" s="892"/>
      <c r="G612" s="892"/>
      <c r="H612" s="892"/>
      <c r="I612" s="892"/>
      <c r="J612" s="892"/>
      <c r="K612" s="892"/>
      <c r="L612" s="892"/>
      <c r="M612" s="892"/>
      <c r="N612" s="305"/>
      <c r="R612" s="305"/>
    </row>
    <row r="613" spans="1:18" ht="12.75" customHeight="1">
      <c r="A613" s="393"/>
      <c r="B613" s="393"/>
      <c r="C613" s="393"/>
      <c r="D613" s="393"/>
      <c r="E613" s="949" t="s">
        <v>1313</v>
      </c>
      <c r="F613" s="950"/>
      <c r="G613" s="950"/>
      <c r="H613" s="950"/>
      <c r="I613" s="950"/>
      <c r="J613" s="950"/>
      <c r="K613" s="950"/>
      <c r="L613" s="950"/>
      <c r="M613" s="950"/>
      <c r="N613" s="305"/>
      <c r="R613" s="305"/>
    </row>
    <row r="614" spans="1:18" ht="15">
      <c r="A614" s="393"/>
      <c r="B614" s="393"/>
      <c r="C614" s="393"/>
      <c r="D614" s="393"/>
      <c r="E614" s="858" t="s">
        <v>1312</v>
      </c>
      <c r="F614" s="858"/>
      <c r="G614" s="858"/>
      <c r="H614" s="858"/>
      <c r="I614" s="858"/>
      <c r="J614" s="858"/>
      <c r="K614" s="858"/>
      <c r="L614" s="858"/>
      <c r="M614" s="858"/>
      <c r="N614" s="305"/>
      <c r="R614" s="305"/>
    </row>
    <row r="615" spans="1:18" ht="15">
      <c r="A615" s="393"/>
      <c r="B615" s="393"/>
      <c r="C615" s="393"/>
      <c r="D615" s="393"/>
      <c r="E615" s="858" t="s">
        <v>1311</v>
      </c>
      <c r="F615" s="858"/>
      <c r="G615" s="858" t="s">
        <v>1310</v>
      </c>
      <c r="H615" s="858"/>
      <c r="I615" s="858" t="s">
        <v>1309</v>
      </c>
      <c r="J615" s="858"/>
      <c r="K615" s="858" t="s">
        <v>1308</v>
      </c>
      <c r="L615" s="858"/>
      <c r="M615" s="858"/>
      <c r="N615" s="305"/>
      <c r="R615" s="305"/>
    </row>
    <row r="616" spans="1:18" ht="15">
      <c r="A616" s="339" t="s">
        <v>1307</v>
      </c>
      <c r="B616" s="339"/>
      <c r="C616" s="339" t="s">
        <v>1282</v>
      </c>
      <c r="D616" s="893"/>
      <c r="E616" s="859" t="s">
        <v>1306</v>
      </c>
      <c r="F616" s="859"/>
      <c r="G616" s="859" t="s">
        <v>1306</v>
      </c>
      <c r="H616" s="859"/>
      <c r="I616" s="859" t="s">
        <v>1306</v>
      </c>
      <c r="J616" s="859"/>
      <c r="K616" s="859" t="s">
        <v>1306</v>
      </c>
      <c r="L616" s="859"/>
      <c r="M616" s="860" t="s">
        <v>1</v>
      </c>
      <c r="N616" s="305"/>
      <c r="R616" s="305"/>
    </row>
    <row r="617" spans="1:18" ht="15">
      <c r="A617" s="408" t="s">
        <v>1343</v>
      </c>
      <c r="B617" s="339"/>
      <c r="C617" s="394" t="s">
        <v>1302</v>
      </c>
      <c r="D617" s="893"/>
      <c r="E617" s="786">
        <v>1.977402806178263</v>
      </c>
      <c r="F617" s="855"/>
      <c r="G617" s="786">
        <v>0.004260790844880134</v>
      </c>
      <c r="H617" s="855"/>
      <c r="I617" s="786">
        <v>0</v>
      </c>
      <c r="J617" s="855"/>
      <c r="K617" s="786">
        <v>0.0011624544170245746</v>
      </c>
      <c r="L617" s="855"/>
      <c r="M617" s="786">
        <v>1.9828260514401677</v>
      </c>
      <c r="N617" s="305"/>
      <c r="R617" s="305"/>
    </row>
    <row r="618" spans="2:18" ht="15">
      <c r="B618" s="408"/>
      <c r="C618" s="394" t="s">
        <v>1300</v>
      </c>
      <c r="D618" s="409"/>
      <c r="E618" s="786">
        <v>1.31934235989235</v>
      </c>
      <c r="F618" s="855"/>
      <c r="G618" s="786">
        <v>0.0003168080116777558</v>
      </c>
      <c r="H618" s="855"/>
      <c r="I618" s="786">
        <v>0</v>
      </c>
      <c r="J618" s="855"/>
      <c r="K618" s="786">
        <v>0.00017746685159143662</v>
      </c>
      <c r="L618" s="855"/>
      <c r="M618" s="786">
        <v>1.3198366347556192</v>
      </c>
      <c r="N618" s="305"/>
      <c r="R618" s="305"/>
    </row>
    <row r="619" spans="1:18" ht="15">
      <c r="A619" s="342"/>
      <c r="B619" s="342"/>
      <c r="C619" s="394" t="s">
        <v>1299</v>
      </c>
      <c r="D619" s="409"/>
      <c r="E619" s="786">
        <v>1.8075909191096207</v>
      </c>
      <c r="F619" s="855"/>
      <c r="G619" s="786">
        <v>0.0023610942927446725</v>
      </c>
      <c r="H619" s="855"/>
      <c r="I619" s="786">
        <v>0.0013137219769730243</v>
      </c>
      <c r="J619" s="855"/>
      <c r="K619" s="786">
        <v>0.0017891654255008855</v>
      </c>
      <c r="L619" s="855"/>
      <c r="M619" s="786">
        <v>1.8130549008048393</v>
      </c>
      <c r="N619" s="305"/>
      <c r="R619" s="305"/>
    </row>
    <row r="620" spans="1:18" ht="15">
      <c r="A620" s="342"/>
      <c r="B620" s="342"/>
      <c r="C620" s="394" t="s">
        <v>1298</v>
      </c>
      <c r="D620" s="409"/>
      <c r="E620" s="786">
        <v>2.3198326183530456</v>
      </c>
      <c r="F620" s="855"/>
      <c r="G620" s="786">
        <v>0.003714164078353759</v>
      </c>
      <c r="H620" s="855"/>
      <c r="I620" s="786">
        <v>0.0013638520035248172</v>
      </c>
      <c r="J620" s="855"/>
      <c r="K620" s="786">
        <v>0.0007385696973689025</v>
      </c>
      <c r="L620" s="855"/>
      <c r="M620" s="786">
        <v>2.3256492041322927</v>
      </c>
      <c r="N620" s="305"/>
      <c r="R620" s="305"/>
    </row>
    <row r="621" spans="1:18" ht="15">
      <c r="A621" s="342"/>
      <c r="B621" s="342"/>
      <c r="C621" s="394" t="s">
        <v>1296</v>
      </c>
      <c r="D621" s="409"/>
      <c r="E621" s="786">
        <v>2.721245693887388</v>
      </c>
      <c r="F621" s="855"/>
      <c r="G621" s="786">
        <v>0.007110450404022577</v>
      </c>
      <c r="H621" s="855"/>
      <c r="I621" s="786">
        <v>0.0004560766806523666</v>
      </c>
      <c r="J621" s="855"/>
      <c r="K621" s="786">
        <v>0.0005023527862663565</v>
      </c>
      <c r="L621" s="855"/>
      <c r="M621" s="786">
        <v>2.7293145737583293</v>
      </c>
      <c r="N621" s="305"/>
      <c r="R621" s="305"/>
    </row>
    <row r="622" spans="1:18" ht="15">
      <c r="A622" s="342"/>
      <c r="B622" s="342"/>
      <c r="C622" s="394" t="s">
        <v>1295</v>
      </c>
      <c r="D622" s="409"/>
      <c r="E622" s="786">
        <v>2.609164679678019</v>
      </c>
      <c r="F622" s="855"/>
      <c r="G622" s="786">
        <v>0.00583897972189329</v>
      </c>
      <c r="H622" s="855"/>
      <c r="I622" s="786">
        <v>0.0031064903555149863</v>
      </c>
      <c r="J622" s="855"/>
      <c r="K622" s="786">
        <v>0.001308343290926047</v>
      </c>
      <c r="L622" s="855"/>
      <c r="M622" s="786">
        <v>2.6194184930463535</v>
      </c>
      <c r="N622" s="305"/>
      <c r="R622" s="305"/>
    </row>
    <row r="623" spans="1:18" ht="15">
      <c r="A623" s="342"/>
      <c r="B623" s="342"/>
      <c r="C623" s="394" t="s">
        <v>1294</v>
      </c>
      <c r="D623" s="409"/>
      <c r="E623" s="786">
        <v>2.162268314397387</v>
      </c>
      <c r="F623" s="855"/>
      <c r="G623" s="786">
        <v>0.0005661585361413563</v>
      </c>
      <c r="H623" s="855"/>
      <c r="I623" s="786">
        <v>0.002110984667614365</v>
      </c>
      <c r="J623" s="855"/>
      <c r="K623" s="786">
        <v>0.0027328285977537875</v>
      </c>
      <c r="L623" s="855"/>
      <c r="M623" s="786">
        <v>2.167678286198896</v>
      </c>
      <c r="N623" s="305"/>
      <c r="R623" s="305"/>
    </row>
    <row r="624" spans="1:18" ht="15">
      <c r="A624" s="342"/>
      <c r="B624" s="342"/>
      <c r="C624" s="394" t="s">
        <v>1292</v>
      </c>
      <c r="D624" s="409"/>
      <c r="E624" s="786">
        <v>1.7910699612932266</v>
      </c>
      <c r="F624" s="855"/>
      <c r="G624" s="786">
        <v>0.001141012704494612</v>
      </c>
      <c r="H624" s="855"/>
      <c r="I624" s="786">
        <v>0</v>
      </c>
      <c r="J624" s="855"/>
      <c r="K624" s="786">
        <v>0.0004751195261940785</v>
      </c>
      <c r="L624" s="855"/>
      <c r="M624" s="786">
        <v>1.7926860935239153</v>
      </c>
      <c r="N624" s="305"/>
      <c r="R624" s="305"/>
    </row>
    <row r="625" spans="1:18" ht="15">
      <c r="A625" s="342"/>
      <c r="B625" s="342"/>
      <c r="C625" s="394" t="s">
        <v>1291</v>
      </c>
      <c r="D625" s="409"/>
      <c r="E625" s="786">
        <v>1.3960709054039846</v>
      </c>
      <c r="F625" s="855"/>
      <c r="G625" s="786">
        <v>0.0015077662234043985</v>
      </c>
      <c r="H625" s="855"/>
      <c r="I625" s="786">
        <v>5.2198639093174016E-05</v>
      </c>
      <c r="J625" s="855"/>
      <c r="K625" s="786">
        <v>0.0033266666341930243</v>
      </c>
      <c r="L625" s="855"/>
      <c r="M625" s="786">
        <v>1.4009575369006753</v>
      </c>
      <c r="N625" s="305"/>
      <c r="R625" s="305"/>
    </row>
    <row r="626" spans="1:18" ht="15">
      <c r="A626" s="342"/>
      <c r="B626" s="342"/>
      <c r="C626" s="394" t="s">
        <v>1289</v>
      </c>
      <c r="D626" s="409"/>
      <c r="E626" s="786">
        <v>1.3069077394793913</v>
      </c>
      <c r="F626" s="855"/>
      <c r="G626" s="786">
        <v>0</v>
      </c>
      <c r="H626" s="855"/>
      <c r="I626" s="786">
        <v>0</v>
      </c>
      <c r="J626" s="855"/>
      <c r="K626" s="786">
        <v>0</v>
      </c>
      <c r="L626" s="855"/>
      <c r="M626" s="786">
        <v>1.3069077394793913</v>
      </c>
      <c r="N626" s="305"/>
      <c r="R626" s="305"/>
    </row>
    <row r="627" spans="1:18" ht="15">
      <c r="A627" s="342"/>
      <c r="B627" s="342"/>
      <c r="C627" s="394" t="s">
        <v>1287</v>
      </c>
      <c r="D627" s="409"/>
      <c r="E627" s="786">
        <v>1.352044529761993</v>
      </c>
      <c r="F627" s="855"/>
      <c r="G627" s="786">
        <v>0.0006032631744112527</v>
      </c>
      <c r="H627" s="855"/>
      <c r="I627" s="786">
        <v>0</v>
      </c>
      <c r="J627" s="855"/>
      <c r="K627" s="786">
        <v>0.002565966413943759</v>
      </c>
      <c r="L627" s="855"/>
      <c r="M627" s="786">
        <v>1.355213759350348</v>
      </c>
      <c r="N627" s="305"/>
      <c r="R627" s="305"/>
    </row>
    <row r="628" spans="1:18" ht="15">
      <c r="A628" s="342"/>
      <c r="B628" s="342"/>
      <c r="C628" s="394" t="s">
        <v>1286</v>
      </c>
      <c r="D628" s="409"/>
      <c r="E628" s="786">
        <v>1.0941791426563</v>
      </c>
      <c r="F628" s="855"/>
      <c r="G628" s="786">
        <v>0.0005129654077995686</v>
      </c>
      <c r="H628" s="855"/>
      <c r="I628" s="786">
        <v>0</v>
      </c>
      <c r="J628" s="855"/>
      <c r="K628" s="786">
        <v>0</v>
      </c>
      <c r="L628" s="855"/>
      <c r="M628" s="786">
        <v>1.0946921080640994</v>
      </c>
      <c r="N628" s="305"/>
      <c r="R628" s="305"/>
    </row>
    <row r="629" spans="1:18" ht="15">
      <c r="A629" s="411"/>
      <c r="B629" s="411"/>
      <c r="C629" s="394" t="s">
        <v>1285</v>
      </c>
      <c r="D629" s="409"/>
      <c r="E629" s="786">
        <v>0.5998464832565717</v>
      </c>
      <c r="F629" s="855"/>
      <c r="G629" s="786">
        <v>0</v>
      </c>
      <c r="H629" s="855"/>
      <c r="I629" s="786">
        <v>0</v>
      </c>
      <c r="J629" s="855"/>
      <c r="K629" s="786">
        <v>0.0005156146442226381</v>
      </c>
      <c r="L629" s="855"/>
      <c r="M629" s="786">
        <v>0.6003620979007944</v>
      </c>
      <c r="N629" s="422"/>
      <c r="R629" s="422"/>
    </row>
    <row r="630" spans="1:18" ht="15">
      <c r="A630" s="413"/>
      <c r="B630" s="413"/>
      <c r="C630" s="394" t="s">
        <v>1278</v>
      </c>
      <c r="D630" s="409"/>
      <c r="E630" s="786">
        <v>0.10135375135175183</v>
      </c>
      <c r="F630" s="855"/>
      <c r="G630" s="786">
        <v>0</v>
      </c>
      <c r="H630" s="855"/>
      <c r="I630" s="786">
        <v>0</v>
      </c>
      <c r="J630" s="855"/>
      <c r="K630" s="786">
        <v>0</v>
      </c>
      <c r="L630" s="855"/>
      <c r="M630" s="786">
        <v>0.10135375135175183</v>
      </c>
      <c r="N630" s="422"/>
      <c r="R630" s="422"/>
    </row>
    <row r="631" spans="1:18" ht="15">
      <c r="A631" s="412" t="s">
        <v>1342</v>
      </c>
      <c r="B631" s="412"/>
      <c r="C631" s="394"/>
      <c r="D631" s="394"/>
      <c r="E631" s="788">
        <v>22.558319904699296</v>
      </c>
      <c r="F631" s="856"/>
      <c r="G631" s="788">
        <v>0.02793345339982338</v>
      </c>
      <c r="H631" s="857"/>
      <c r="I631" s="788">
        <v>0.008403324323372733</v>
      </c>
      <c r="J631" s="857"/>
      <c r="K631" s="788">
        <v>0.01529454828498549</v>
      </c>
      <c r="L631" s="856"/>
      <c r="M631" s="788">
        <v>22.609951230707477</v>
      </c>
      <c r="N631" s="422"/>
      <c r="R631" s="422"/>
    </row>
    <row r="632" spans="1:18" ht="15">
      <c r="A632" s="412"/>
      <c r="B632" s="412"/>
      <c r="C632" s="394"/>
      <c r="D632" s="394"/>
      <c r="E632" s="346"/>
      <c r="F632" s="394"/>
      <c r="G632" s="346"/>
      <c r="H632" s="394"/>
      <c r="I632" s="346"/>
      <c r="J632" s="394"/>
      <c r="K632" s="398"/>
      <c r="L632" s="394"/>
      <c r="M632" s="346"/>
      <c r="N632" s="422"/>
      <c r="R632" s="422"/>
    </row>
    <row r="633" spans="1:18" ht="15">
      <c r="A633" s="412"/>
      <c r="B633" s="412"/>
      <c r="C633" s="394"/>
      <c r="D633" s="394"/>
      <c r="E633" s="346"/>
      <c r="F633" s="394"/>
      <c r="G633" s="346"/>
      <c r="H633" s="394"/>
      <c r="I633" s="346"/>
      <c r="J633" s="394"/>
      <c r="K633" s="398"/>
      <c r="L633" s="394"/>
      <c r="M633" s="346"/>
      <c r="N633" s="422"/>
      <c r="R633" s="422"/>
    </row>
    <row r="634" spans="1:18" ht="15">
      <c r="A634" s="412"/>
      <c r="B634" s="412"/>
      <c r="C634" s="394"/>
      <c r="D634" s="394"/>
      <c r="E634" s="346"/>
      <c r="F634" s="394"/>
      <c r="G634" s="346"/>
      <c r="H634" s="394"/>
      <c r="I634" s="346"/>
      <c r="J634" s="394"/>
      <c r="K634" s="398"/>
      <c r="L634" s="394"/>
      <c r="M634" s="346"/>
      <c r="N634" s="422"/>
      <c r="R634" s="422"/>
    </row>
    <row r="635" spans="1:18" ht="15">
      <c r="A635" s="412"/>
      <c r="B635" s="412"/>
      <c r="C635" s="394"/>
      <c r="D635" s="394"/>
      <c r="E635" s="346"/>
      <c r="F635" s="394"/>
      <c r="G635" s="346"/>
      <c r="H635" s="394"/>
      <c r="I635" s="346"/>
      <c r="J635" s="394"/>
      <c r="K635" s="398"/>
      <c r="L635" s="394"/>
      <c r="M635" s="346"/>
      <c r="N635" s="422"/>
      <c r="R635" s="422"/>
    </row>
    <row r="636" spans="1:18" ht="15">
      <c r="A636" s="412"/>
      <c r="B636" s="412"/>
      <c r="C636" s="394"/>
      <c r="D636" s="394"/>
      <c r="E636" s="346"/>
      <c r="F636" s="394"/>
      <c r="G636" s="346"/>
      <c r="H636" s="394"/>
      <c r="I636" s="346"/>
      <c r="J636" s="394"/>
      <c r="K636" s="398"/>
      <c r="L636" s="394"/>
      <c r="M636" s="346"/>
      <c r="N636" s="422"/>
      <c r="R636" s="422"/>
    </row>
    <row r="637" spans="1:18" ht="15">
      <c r="A637" s="412"/>
      <c r="B637" s="412"/>
      <c r="C637" s="394"/>
      <c r="D637" s="394"/>
      <c r="E637" s="346"/>
      <c r="F637" s="394"/>
      <c r="G637" s="346"/>
      <c r="H637" s="394"/>
      <c r="I637" s="346"/>
      <c r="J637" s="394"/>
      <c r="K637" s="398"/>
      <c r="L637" s="394"/>
      <c r="M637" s="346"/>
      <c r="N637" s="422"/>
      <c r="R637" s="422"/>
    </row>
    <row r="638" spans="1:18" ht="15">
      <c r="A638" s="299" t="s">
        <v>1110</v>
      </c>
      <c r="B638" s="361"/>
      <c r="C638" s="361"/>
      <c r="D638" s="361"/>
      <c r="E638" s="362" t="s">
        <v>2201</v>
      </c>
      <c r="F638" s="363"/>
      <c r="G638" s="364"/>
      <c r="H638" s="365"/>
      <c r="I638" s="365"/>
      <c r="J638" s="366"/>
      <c r="K638" s="367"/>
      <c r="L638" s="368"/>
      <c r="M638" s="369" t="s">
        <v>1341</v>
      </c>
      <c r="N638" s="305"/>
      <c r="R638" s="305"/>
    </row>
    <row r="639" spans="1:18" ht="23.25">
      <c r="A639" s="297" t="s">
        <v>1157</v>
      </c>
      <c r="B639" s="300"/>
      <c r="C639" s="300"/>
      <c r="D639" s="300"/>
      <c r="E639" s="300"/>
      <c r="F639" s="301"/>
      <c r="G639" s="302"/>
      <c r="H639" s="302"/>
      <c r="I639" s="302"/>
      <c r="J639" s="303"/>
      <c r="K639" s="304"/>
      <c r="L639" s="302"/>
      <c r="M639" s="302"/>
      <c r="N639" s="305"/>
      <c r="R639" s="305"/>
    </row>
    <row r="640" spans="1:18" ht="15.75">
      <c r="A640" s="306" t="s">
        <v>1156</v>
      </c>
      <c r="B640" s="306"/>
      <c r="C640" s="306"/>
      <c r="D640" s="306"/>
      <c r="E640" s="306"/>
      <c r="F640" s="307"/>
      <c r="G640" s="308">
        <v>43830</v>
      </c>
      <c r="H640" s="303"/>
      <c r="J640" s="303"/>
      <c r="K640" s="309"/>
      <c r="L640" s="303"/>
      <c r="M640" s="310"/>
      <c r="N640" s="305"/>
      <c r="R640" s="305"/>
    </row>
    <row r="641" spans="1:18" ht="15.75">
      <c r="A641" s="306"/>
      <c r="B641" s="306"/>
      <c r="C641" s="306"/>
      <c r="D641" s="306"/>
      <c r="E641" s="306"/>
      <c r="F641" s="307"/>
      <c r="G641" s="303"/>
      <c r="H641" s="303"/>
      <c r="I641" s="311"/>
      <c r="J641" s="303"/>
      <c r="K641" s="309"/>
      <c r="L641" s="303"/>
      <c r="M641" s="310"/>
      <c r="N641" s="305"/>
      <c r="R641" s="305"/>
    </row>
    <row r="642" spans="1:18" ht="15">
      <c r="A642" s="303"/>
      <c r="B642" s="303"/>
      <c r="C642" s="303"/>
      <c r="D642" s="303"/>
      <c r="E642" s="303"/>
      <c r="F642" s="312"/>
      <c r="G642" s="303"/>
      <c r="H642" s="303"/>
      <c r="I642" s="303"/>
      <c r="J642" s="303"/>
      <c r="K642" s="309"/>
      <c r="L642" s="303"/>
      <c r="M642" s="310"/>
      <c r="N642" s="305"/>
      <c r="R642" s="305"/>
    </row>
    <row r="643" spans="1:18" ht="9" customHeight="1">
      <c r="A643" s="303"/>
      <c r="B643" s="303"/>
      <c r="C643" s="303"/>
      <c r="D643" s="303"/>
      <c r="E643" s="303"/>
      <c r="F643" s="312"/>
      <c r="G643" s="303"/>
      <c r="H643" s="303"/>
      <c r="I643" s="303"/>
      <c r="J643" s="303"/>
      <c r="K643" s="309"/>
      <c r="L643" s="303"/>
      <c r="M643" s="310"/>
      <c r="N643" s="305"/>
      <c r="R643" s="305"/>
    </row>
    <row r="644" spans="1:18" ht="15">
      <c r="A644" s="401" t="s">
        <v>1316</v>
      </c>
      <c r="B644" s="401"/>
      <c r="C644" s="401"/>
      <c r="D644" s="401"/>
      <c r="E644" s="401"/>
      <c r="F644" s="401"/>
      <c r="G644" s="401"/>
      <c r="H644" s="401"/>
      <c r="I644" s="401"/>
      <c r="J644" s="401"/>
      <c r="K644" s="402"/>
      <c r="L644" s="401"/>
      <c r="M644" s="401"/>
      <c r="N644" s="405"/>
      <c r="R644" s="405"/>
    </row>
    <row r="645" spans="1:18" ht="9" customHeight="1">
      <c r="A645" s="423"/>
      <c r="B645" s="423"/>
      <c r="C645" s="423"/>
      <c r="D645" s="423"/>
      <c r="E645" s="423"/>
      <c r="F645" s="423"/>
      <c r="G645" s="423"/>
      <c r="H645" s="423"/>
      <c r="I645" s="423"/>
      <c r="J645" s="423"/>
      <c r="K645" s="424"/>
      <c r="L645" s="423"/>
      <c r="M645" s="423"/>
      <c r="N645" s="405"/>
      <c r="R645" s="405"/>
    </row>
    <row r="646" spans="1:18" ht="15">
      <c r="A646" s="393"/>
      <c r="B646" s="393"/>
      <c r="C646" s="393"/>
      <c r="D646" s="393"/>
      <c r="E646" s="948" t="s">
        <v>1313</v>
      </c>
      <c r="F646" s="948"/>
      <c r="G646" s="948"/>
      <c r="H646" s="948"/>
      <c r="I646" s="948"/>
      <c r="J646" s="948"/>
      <c r="K646" s="948"/>
      <c r="L646" s="948"/>
      <c r="M646" s="948"/>
      <c r="N646" s="305"/>
      <c r="R646" s="305"/>
    </row>
    <row r="647" spans="1:18" ht="15">
      <c r="A647" s="393"/>
      <c r="B647" s="393"/>
      <c r="C647" s="393"/>
      <c r="D647" s="393"/>
      <c r="E647" s="826" t="s">
        <v>1312</v>
      </c>
      <c r="F647" s="458"/>
      <c r="G647" s="458"/>
      <c r="H647" s="458"/>
      <c r="I647" s="458"/>
      <c r="J647" s="458"/>
      <c r="K647" s="458"/>
      <c r="L647" s="458"/>
      <c r="M647" s="458"/>
      <c r="N647" s="305"/>
      <c r="R647" s="305"/>
    </row>
    <row r="648" spans="1:18" ht="15">
      <c r="A648" s="393"/>
      <c r="B648" s="393"/>
      <c r="C648" s="393"/>
      <c r="D648" s="393"/>
      <c r="E648" s="826" t="s">
        <v>1311</v>
      </c>
      <c r="F648" s="458"/>
      <c r="G648" s="826" t="s">
        <v>1310</v>
      </c>
      <c r="H648" s="826"/>
      <c r="I648" s="826" t="s">
        <v>1309</v>
      </c>
      <c r="J648" s="826"/>
      <c r="K648" s="826" t="s">
        <v>1308</v>
      </c>
      <c r="L648" s="458"/>
      <c r="M648" s="458"/>
      <c r="N648" s="305"/>
      <c r="R648" s="305"/>
    </row>
    <row r="649" spans="1:18" ht="15">
      <c r="A649" s="339" t="s">
        <v>1307</v>
      </c>
      <c r="B649" s="339"/>
      <c r="C649" s="339" t="s">
        <v>1282</v>
      </c>
      <c r="D649" s="893"/>
      <c r="E649" s="827" t="s">
        <v>1306</v>
      </c>
      <c r="F649" s="370"/>
      <c r="G649" s="827" t="s">
        <v>1306</v>
      </c>
      <c r="H649" s="370"/>
      <c r="I649" s="827" t="s">
        <v>1306</v>
      </c>
      <c r="J649" s="310"/>
      <c r="K649" s="827" t="s">
        <v>1306</v>
      </c>
      <c r="L649" s="310"/>
      <c r="M649" s="836" t="s">
        <v>1</v>
      </c>
      <c r="N649" s="305"/>
      <c r="R649" s="305"/>
    </row>
    <row r="650" spans="1:18" ht="15">
      <c r="A650" s="408" t="s">
        <v>1340</v>
      </c>
      <c r="B650" s="339"/>
      <c r="C650" s="394" t="s">
        <v>1302</v>
      </c>
      <c r="D650" s="893"/>
      <c r="E650" s="786">
        <v>0.08635982822444306</v>
      </c>
      <c r="F650" s="855"/>
      <c r="G650" s="786">
        <v>8.046663980365603E-05</v>
      </c>
      <c r="H650" s="855"/>
      <c r="I650" s="786">
        <v>0</v>
      </c>
      <c r="J650" s="855"/>
      <c r="K650" s="786">
        <v>0</v>
      </c>
      <c r="L650" s="855"/>
      <c r="M650" s="786">
        <v>0.08644029486424672</v>
      </c>
      <c r="N650" s="305"/>
      <c r="R650" s="305"/>
    </row>
    <row r="651" spans="2:18" ht="15">
      <c r="B651" s="408"/>
      <c r="C651" s="394" t="s">
        <v>1300</v>
      </c>
      <c r="D651" s="409"/>
      <c r="E651" s="786">
        <v>0.05445419352811942</v>
      </c>
      <c r="F651" s="855"/>
      <c r="G651" s="786">
        <v>0</v>
      </c>
      <c r="H651" s="855"/>
      <c r="I651" s="786">
        <v>0</v>
      </c>
      <c r="J651" s="855"/>
      <c r="K651" s="786">
        <v>9.427201700335629E-05</v>
      </c>
      <c r="L651" s="855"/>
      <c r="M651" s="786">
        <v>0.05454846554512278</v>
      </c>
      <c r="N651" s="305"/>
      <c r="R651" s="305"/>
    </row>
    <row r="652" spans="1:18" ht="15">
      <c r="A652" s="342"/>
      <c r="B652" s="342"/>
      <c r="C652" s="394" t="s">
        <v>1299</v>
      </c>
      <c r="D652" s="409"/>
      <c r="E652" s="786">
        <v>0.08258747142836115</v>
      </c>
      <c r="F652" s="855"/>
      <c r="G652" s="786">
        <v>0</v>
      </c>
      <c r="H652" s="855"/>
      <c r="I652" s="786">
        <v>0</v>
      </c>
      <c r="J652" s="855"/>
      <c r="K652" s="786">
        <v>6.38540322372854E-05</v>
      </c>
      <c r="L652" s="855"/>
      <c r="M652" s="786">
        <v>0.08265132546059843</v>
      </c>
      <c r="N652" s="305"/>
      <c r="R652" s="305"/>
    </row>
    <row r="653" spans="1:18" ht="15">
      <c r="A653" s="342"/>
      <c r="B653" s="342"/>
      <c r="C653" s="394" t="s">
        <v>1298</v>
      </c>
      <c r="D653" s="409"/>
      <c r="E653" s="786">
        <v>0.10569709804764976</v>
      </c>
      <c r="F653" s="855"/>
      <c r="G653" s="786">
        <v>9.308042142969809E-05</v>
      </c>
      <c r="H653" s="855"/>
      <c r="I653" s="786">
        <v>0</v>
      </c>
      <c r="J653" s="855"/>
      <c r="K653" s="786">
        <v>0</v>
      </c>
      <c r="L653" s="855"/>
      <c r="M653" s="786">
        <v>0.10579017846907945</v>
      </c>
      <c r="N653" s="305"/>
      <c r="R653" s="305"/>
    </row>
    <row r="654" spans="1:18" ht="15">
      <c r="A654" s="342"/>
      <c r="B654" s="342"/>
      <c r="C654" s="394" t="s">
        <v>1296</v>
      </c>
      <c r="D654" s="409"/>
      <c r="E654" s="786">
        <v>0.13909972978048746</v>
      </c>
      <c r="F654" s="855"/>
      <c r="G654" s="786">
        <v>0</v>
      </c>
      <c r="H654" s="855"/>
      <c r="I654" s="786">
        <v>0.00024761697336957237</v>
      </c>
      <c r="J654" s="855"/>
      <c r="K654" s="786">
        <v>0.0003632763587006383</v>
      </c>
      <c r="L654" s="855"/>
      <c r="M654" s="786">
        <v>0.1397106231125577</v>
      </c>
      <c r="N654" s="305"/>
      <c r="R654" s="305"/>
    </row>
    <row r="655" spans="1:18" ht="15">
      <c r="A655" s="342"/>
      <c r="B655" s="342"/>
      <c r="C655" s="394" t="s">
        <v>1295</v>
      </c>
      <c r="D655" s="409"/>
      <c r="E655" s="786">
        <v>0.18766206766248805</v>
      </c>
      <c r="F655" s="855"/>
      <c r="G655" s="786">
        <v>0.0003511900729830701</v>
      </c>
      <c r="H655" s="855"/>
      <c r="I655" s="786">
        <v>0</v>
      </c>
      <c r="J655" s="855"/>
      <c r="K655" s="786">
        <v>0.00019454500460623522</v>
      </c>
      <c r="L655" s="855"/>
      <c r="M655" s="786">
        <v>0.18820780274007734</v>
      </c>
      <c r="N655" s="305"/>
      <c r="R655" s="305"/>
    </row>
    <row r="656" spans="1:18" ht="15">
      <c r="A656" s="342"/>
      <c r="B656" s="342"/>
      <c r="C656" s="394" t="s">
        <v>1294</v>
      </c>
      <c r="D656" s="409"/>
      <c r="E656" s="786">
        <v>0.21034126503366762</v>
      </c>
      <c r="F656" s="855"/>
      <c r="G656" s="786">
        <v>0.0005086487020602014</v>
      </c>
      <c r="H656" s="855"/>
      <c r="I656" s="786">
        <v>0.00027750252009012624</v>
      </c>
      <c r="J656" s="855"/>
      <c r="K656" s="786">
        <v>0.00028527586458677824</v>
      </c>
      <c r="L656" s="855"/>
      <c r="M656" s="786">
        <v>0.2114126921204047</v>
      </c>
      <c r="N656" s="305"/>
      <c r="R656" s="305"/>
    </row>
    <row r="657" spans="1:18" ht="15">
      <c r="A657" s="342"/>
      <c r="B657" s="342"/>
      <c r="C657" s="394" t="s">
        <v>1292</v>
      </c>
      <c r="D657" s="409"/>
      <c r="E657" s="786">
        <v>0.2580475651845574</v>
      </c>
      <c r="F657" s="855"/>
      <c r="G657" s="786">
        <v>0</v>
      </c>
      <c r="H657" s="855"/>
      <c r="I657" s="786">
        <v>0.0003282361823492154</v>
      </c>
      <c r="J657" s="855"/>
      <c r="K657" s="786">
        <v>0</v>
      </c>
      <c r="L657" s="855"/>
      <c r="M657" s="786">
        <v>0.25837580136690663</v>
      </c>
      <c r="N657" s="305"/>
      <c r="R657" s="305"/>
    </row>
    <row r="658" spans="1:18" ht="15">
      <c r="A658" s="342"/>
      <c r="B658" s="342"/>
      <c r="C658" s="394" t="s">
        <v>1291</v>
      </c>
      <c r="D658" s="409"/>
      <c r="E658" s="786">
        <v>0.25043762291245986</v>
      </c>
      <c r="F658" s="855"/>
      <c r="G658" s="786">
        <v>0.0009862577139584715</v>
      </c>
      <c r="H658" s="855"/>
      <c r="I658" s="786">
        <v>0.0014748922668009604</v>
      </c>
      <c r="J658" s="855"/>
      <c r="K658" s="786">
        <v>0.00030913688833596284</v>
      </c>
      <c r="L658" s="855"/>
      <c r="M658" s="786">
        <v>0.2532079097815553</v>
      </c>
      <c r="N658" s="305"/>
      <c r="R658" s="305"/>
    </row>
    <row r="659" spans="1:18" ht="15">
      <c r="A659" s="342"/>
      <c r="B659" s="342"/>
      <c r="C659" s="394" t="s">
        <v>1289</v>
      </c>
      <c r="D659" s="409"/>
      <c r="E659" s="786">
        <v>0.272373500420363</v>
      </c>
      <c r="F659" s="855"/>
      <c r="G659" s="786">
        <v>0.0003610329180613529</v>
      </c>
      <c r="H659" s="855"/>
      <c r="I659" s="786">
        <v>0</v>
      </c>
      <c r="J659" s="855"/>
      <c r="K659" s="786">
        <v>0.0010338165357978541</v>
      </c>
      <c r="L659" s="855"/>
      <c r="M659" s="786">
        <v>0.2737683498742222</v>
      </c>
      <c r="N659" s="305"/>
      <c r="R659" s="305"/>
    </row>
    <row r="660" spans="1:18" ht="15">
      <c r="A660" s="342"/>
      <c r="B660" s="342"/>
      <c r="C660" s="394" t="s">
        <v>1287</v>
      </c>
      <c r="D660" s="409"/>
      <c r="E660" s="786">
        <v>0.3038323493254868</v>
      </c>
      <c r="F660" s="855"/>
      <c r="G660" s="786">
        <v>0</v>
      </c>
      <c r="H660" s="855"/>
      <c r="I660" s="786">
        <v>0</v>
      </c>
      <c r="J660" s="855"/>
      <c r="K660" s="786">
        <v>0.00048278850665613783</v>
      </c>
      <c r="L660" s="855"/>
      <c r="M660" s="786">
        <v>0.3043151378321429</v>
      </c>
      <c r="N660" s="305"/>
      <c r="R660" s="305"/>
    </row>
    <row r="661" spans="1:18" ht="15">
      <c r="A661" s="342"/>
      <c r="B661" s="342"/>
      <c r="C661" s="394" t="s">
        <v>1286</v>
      </c>
      <c r="D661" s="409"/>
      <c r="E661" s="786">
        <v>0.39741336334914973</v>
      </c>
      <c r="F661" s="855"/>
      <c r="G661" s="786">
        <v>0</v>
      </c>
      <c r="H661" s="855"/>
      <c r="I661" s="786">
        <v>0.0004452501379450293</v>
      </c>
      <c r="J661" s="855"/>
      <c r="K661" s="786">
        <v>0.00046674938003901043</v>
      </c>
      <c r="L661" s="855"/>
      <c r="M661" s="786">
        <v>0.39832536286713377</v>
      </c>
      <c r="N661" s="305"/>
      <c r="R661" s="305"/>
    </row>
    <row r="662" spans="1:18" ht="15">
      <c r="A662" s="411"/>
      <c r="B662" s="411"/>
      <c r="C662" s="394" t="s">
        <v>1285</v>
      </c>
      <c r="D662" s="409"/>
      <c r="E662" s="786">
        <v>0.1602694308521087</v>
      </c>
      <c r="F662" s="855"/>
      <c r="G662" s="786">
        <v>0</v>
      </c>
      <c r="H662" s="855"/>
      <c r="I662" s="786">
        <v>0</v>
      </c>
      <c r="J662" s="855"/>
      <c r="K662" s="786">
        <v>0.0002158472948169545</v>
      </c>
      <c r="L662" s="855"/>
      <c r="M662" s="786">
        <v>0.16048527814692568</v>
      </c>
      <c r="N662" s="305"/>
      <c r="R662" s="305"/>
    </row>
    <row r="663" spans="1:18" ht="15">
      <c r="A663" s="413"/>
      <c r="B663" s="413"/>
      <c r="C663" s="394" t="s">
        <v>1278</v>
      </c>
      <c r="D663" s="409"/>
      <c r="E663" s="786">
        <v>0.002211813529803271</v>
      </c>
      <c r="F663" s="855"/>
      <c r="G663" s="786">
        <v>0</v>
      </c>
      <c r="H663" s="855"/>
      <c r="I663" s="786">
        <v>0</v>
      </c>
      <c r="J663" s="855"/>
      <c r="K663" s="786">
        <v>0</v>
      </c>
      <c r="L663" s="855"/>
      <c r="M663" s="786">
        <v>0.002211813529803271</v>
      </c>
      <c r="N663" s="305"/>
      <c r="R663" s="305"/>
    </row>
    <row r="664" spans="1:18" ht="15">
      <c r="A664" s="412" t="s">
        <v>1339</v>
      </c>
      <c r="B664" s="412"/>
      <c r="C664" s="394"/>
      <c r="D664" s="394"/>
      <c r="E664" s="788">
        <v>2.5107872992791456</v>
      </c>
      <c r="F664" s="856"/>
      <c r="G664" s="788">
        <v>0.0023806764682964498</v>
      </c>
      <c r="H664" s="857"/>
      <c r="I664" s="788">
        <v>0.0027734980805549036</v>
      </c>
      <c r="J664" s="857"/>
      <c r="K664" s="788">
        <v>0.003509561882780213</v>
      </c>
      <c r="L664" s="856"/>
      <c r="M664" s="788">
        <v>2.5194510357107767</v>
      </c>
      <c r="N664" s="305"/>
      <c r="R664" s="305"/>
    </row>
    <row r="665" spans="1:18" ht="18" customHeight="1">
      <c r="A665" s="412"/>
      <c r="B665" s="412"/>
      <c r="C665" s="394"/>
      <c r="D665" s="394"/>
      <c r="E665" s="892"/>
      <c r="F665" s="892"/>
      <c r="G665" s="892"/>
      <c r="H665" s="892"/>
      <c r="I665" s="892"/>
      <c r="J665" s="892"/>
      <c r="K665" s="892"/>
      <c r="L665" s="892"/>
      <c r="M665" s="892"/>
      <c r="N665" s="305"/>
      <c r="R665" s="305"/>
    </row>
    <row r="666" spans="1:18" ht="12.75" customHeight="1">
      <c r="A666" s="393"/>
      <c r="B666" s="393"/>
      <c r="C666" s="393"/>
      <c r="D666" s="393"/>
      <c r="E666" s="949" t="s">
        <v>1313</v>
      </c>
      <c r="F666" s="950"/>
      <c r="G666" s="950"/>
      <c r="H666" s="950"/>
      <c r="I666" s="950"/>
      <c r="J666" s="950"/>
      <c r="K666" s="950"/>
      <c r="L666" s="950"/>
      <c r="M666" s="950"/>
      <c r="N666" s="305"/>
      <c r="R666" s="305"/>
    </row>
    <row r="667" spans="1:18" ht="15">
      <c r="A667" s="393"/>
      <c r="B667" s="393"/>
      <c r="C667" s="393"/>
      <c r="D667" s="393"/>
      <c r="E667" s="858" t="s">
        <v>1312</v>
      </c>
      <c r="F667" s="858"/>
      <c r="G667" s="858"/>
      <c r="H667" s="858"/>
      <c r="I667" s="858"/>
      <c r="J667" s="858"/>
      <c r="K667" s="858"/>
      <c r="L667" s="858"/>
      <c r="M667" s="858"/>
      <c r="N667" s="305"/>
      <c r="R667" s="305"/>
    </row>
    <row r="668" spans="1:18" ht="15">
      <c r="A668" s="393"/>
      <c r="B668" s="393"/>
      <c r="C668" s="393"/>
      <c r="D668" s="393"/>
      <c r="E668" s="858" t="s">
        <v>1311</v>
      </c>
      <c r="F668" s="858"/>
      <c r="G668" s="858" t="s">
        <v>1310</v>
      </c>
      <c r="H668" s="858"/>
      <c r="I668" s="858" t="s">
        <v>1309</v>
      </c>
      <c r="J668" s="858"/>
      <c r="K668" s="858" t="s">
        <v>1308</v>
      </c>
      <c r="L668" s="858"/>
      <c r="M668" s="858"/>
      <c r="N668" s="305"/>
      <c r="R668" s="305"/>
    </row>
    <row r="669" spans="1:18" ht="15">
      <c r="A669" s="339" t="s">
        <v>1307</v>
      </c>
      <c r="B669" s="339"/>
      <c r="C669" s="339" t="s">
        <v>1282</v>
      </c>
      <c r="D669" s="893"/>
      <c r="E669" s="859" t="s">
        <v>1306</v>
      </c>
      <c r="F669" s="859"/>
      <c r="G669" s="859" t="s">
        <v>1306</v>
      </c>
      <c r="H669" s="859"/>
      <c r="I669" s="859" t="s">
        <v>1306</v>
      </c>
      <c r="J669" s="859"/>
      <c r="K669" s="859" t="s">
        <v>1306</v>
      </c>
      <c r="L669" s="859"/>
      <c r="M669" s="860" t="s">
        <v>1</v>
      </c>
      <c r="N669" s="305"/>
      <c r="R669" s="305"/>
    </row>
    <row r="670" spans="1:18" ht="15">
      <c r="A670" s="408" t="s">
        <v>1338</v>
      </c>
      <c r="B670" s="339"/>
      <c r="C670" s="394" t="s">
        <v>1302</v>
      </c>
      <c r="D670" s="893"/>
      <c r="E670" s="786">
        <v>0.0422450055882467</v>
      </c>
      <c r="F670" s="855"/>
      <c r="G670" s="786">
        <v>0.00018484399500004852</v>
      </c>
      <c r="H670" s="855"/>
      <c r="I670" s="786">
        <v>2.8133173034271325E-05</v>
      </c>
      <c r="J670" s="855"/>
      <c r="K670" s="786">
        <v>0</v>
      </c>
      <c r="L670" s="855"/>
      <c r="M670" s="786">
        <v>0.04245798275628102</v>
      </c>
      <c r="N670" s="305"/>
      <c r="R670" s="305"/>
    </row>
    <row r="671" spans="2:18" ht="15">
      <c r="B671" s="408"/>
      <c r="C671" s="394" t="s">
        <v>1300</v>
      </c>
      <c r="D671" s="409"/>
      <c r="E671" s="786">
        <v>0.0251141053378379</v>
      </c>
      <c r="F671" s="855"/>
      <c r="G671" s="786">
        <v>0</v>
      </c>
      <c r="H671" s="855"/>
      <c r="I671" s="786">
        <v>0.00012598202311222173</v>
      </c>
      <c r="J671" s="855"/>
      <c r="K671" s="786">
        <v>0.00012660156632312574</v>
      </c>
      <c r="L671" s="855"/>
      <c r="M671" s="786">
        <v>0.025366688927273246</v>
      </c>
      <c r="N671" s="305"/>
      <c r="R671" s="305"/>
    </row>
    <row r="672" spans="1:18" ht="15">
      <c r="A672" s="342"/>
      <c r="B672" s="342"/>
      <c r="C672" s="394" t="s">
        <v>1299</v>
      </c>
      <c r="D672" s="409"/>
      <c r="E672" s="786">
        <v>0.037360602647868585</v>
      </c>
      <c r="F672" s="855"/>
      <c r="G672" s="786">
        <v>0.0001369915214162728</v>
      </c>
      <c r="H672" s="855"/>
      <c r="I672" s="786">
        <v>0</v>
      </c>
      <c r="J672" s="855"/>
      <c r="K672" s="786">
        <v>0</v>
      </c>
      <c r="L672" s="855"/>
      <c r="M672" s="786">
        <v>0.03749759416928486</v>
      </c>
      <c r="N672" s="305"/>
      <c r="R672" s="305"/>
    </row>
    <row r="673" spans="1:18" ht="15">
      <c r="A673" s="342"/>
      <c r="B673" s="342"/>
      <c r="C673" s="394" t="s">
        <v>1298</v>
      </c>
      <c r="D673" s="409"/>
      <c r="E673" s="786">
        <v>0.05785923917393025</v>
      </c>
      <c r="F673" s="855"/>
      <c r="G673" s="786">
        <v>0</v>
      </c>
      <c r="H673" s="855"/>
      <c r="I673" s="786">
        <v>0</v>
      </c>
      <c r="J673" s="855"/>
      <c r="K673" s="786">
        <v>0.00020858036492545128</v>
      </c>
      <c r="L673" s="855"/>
      <c r="M673" s="786">
        <v>0.0580678195388557</v>
      </c>
      <c r="N673" s="305"/>
      <c r="R673" s="305"/>
    </row>
    <row r="674" spans="1:18" ht="15">
      <c r="A674" s="342"/>
      <c r="B674" s="342"/>
      <c r="C674" s="394" t="s">
        <v>1296</v>
      </c>
      <c r="D674" s="409"/>
      <c r="E674" s="786">
        <v>0.07827795449064873</v>
      </c>
      <c r="F674" s="855"/>
      <c r="G674" s="786">
        <v>0.00016416292755461905</v>
      </c>
      <c r="H674" s="855"/>
      <c r="I674" s="786">
        <v>0</v>
      </c>
      <c r="J674" s="855"/>
      <c r="K674" s="786">
        <v>0</v>
      </c>
      <c r="L674" s="855"/>
      <c r="M674" s="786">
        <v>0.07844211741820335</v>
      </c>
      <c r="N674" s="305"/>
      <c r="R674" s="305"/>
    </row>
    <row r="675" spans="1:18" ht="15">
      <c r="A675" s="342"/>
      <c r="B675" s="342"/>
      <c r="C675" s="394" t="s">
        <v>1295</v>
      </c>
      <c r="D675" s="409"/>
      <c r="E675" s="786">
        <v>0.10141094710916286</v>
      </c>
      <c r="F675" s="855"/>
      <c r="G675" s="786">
        <v>4.7051712246212225E-05</v>
      </c>
      <c r="H675" s="855"/>
      <c r="I675" s="786">
        <v>0</v>
      </c>
      <c r="J675" s="855"/>
      <c r="K675" s="786">
        <v>0.00044867289603625594</v>
      </c>
      <c r="L675" s="855"/>
      <c r="M675" s="786">
        <v>0.10190667171744533</v>
      </c>
      <c r="N675" s="305"/>
      <c r="R675" s="305"/>
    </row>
    <row r="676" spans="1:18" ht="15">
      <c r="A676" s="342"/>
      <c r="B676" s="342"/>
      <c r="C676" s="394" t="s">
        <v>1294</v>
      </c>
      <c r="D676" s="409"/>
      <c r="E676" s="786">
        <v>0.11458841900208196</v>
      </c>
      <c r="F676" s="855"/>
      <c r="G676" s="786">
        <v>0.0004246302487507326</v>
      </c>
      <c r="H676" s="855"/>
      <c r="I676" s="786">
        <v>0.00019737065215548076</v>
      </c>
      <c r="J676" s="855"/>
      <c r="K676" s="786">
        <v>0.0008240491506365542</v>
      </c>
      <c r="L676" s="855"/>
      <c r="M676" s="786">
        <v>0.11603446905362473</v>
      </c>
      <c r="N676" s="305"/>
      <c r="R676" s="305"/>
    </row>
    <row r="677" spans="1:18" ht="15">
      <c r="A677" s="342"/>
      <c r="B677" s="342"/>
      <c r="C677" s="394" t="s">
        <v>1292</v>
      </c>
      <c r="D677" s="409"/>
      <c r="E677" s="786">
        <v>0.10575278558452757</v>
      </c>
      <c r="F677" s="855"/>
      <c r="G677" s="786">
        <v>0.0001343079603070202</v>
      </c>
      <c r="H677" s="855"/>
      <c r="I677" s="786">
        <v>0</v>
      </c>
      <c r="J677" s="855"/>
      <c r="K677" s="786">
        <v>0.00011623668871442855</v>
      </c>
      <c r="L677" s="855"/>
      <c r="M677" s="786">
        <v>0.106003330233549</v>
      </c>
      <c r="N677" s="305"/>
      <c r="R677" s="305"/>
    </row>
    <row r="678" spans="1:18" ht="15">
      <c r="A678" s="342"/>
      <c r="B678" s="342"/>
      <c r="C678" s="394" t="s">
        <v>1291</v>
      </c>
      <c r="D678" s="409"/>
      <c r="E678" s="786">
        <v>0.08396182813722358</v>
      </c>
      <c r="F678" s="855"/>
      <c r="G678" s="786">
        <v>0</v>
      </c>
      <c r="H678" s="855"/>
      <c r="I678" s="786">
        <v>0</v>
      </c>
      <c r="J678" s="855"/>
      <c r="K678" s="786">
        <v>0.0003549682209212846</v>
      </c>
      <c r="L678" s="855"/>
      <c r="M678" s="786">
        <v>0.08431679635814486</v>
      </c>
      <c r="N678" s="305"/>
      <c r="R678" s="305"/>
    </row>
    <row r="679" spans="1:18" ht="15">
      <c r="A679" s="342"/>
      <c r="B679" s="342"/>
      <c r="C679" s="394" t="s">
        <v>1289</v>
      </c>
      <c r="D679" s="409"/>
      <c r="E679" s="786">
        <v>0.05975602098491312</v>
      </c>
      <c r="F679" s="855"/>
      <c r="G679" s="786">
        <v>0</v>
      </c>
      <c r="H679" s="855"/>
      <c r="I679" s="786">
        <v>0</v>
      </c>
      <c r="J679" s="855"/>
      <c r="K679" s="786">
        <v>0.00043400117765705524</v>
      </c>
      <c r="L679" s="855"/>
      <c r="M679" s="786">
        <v>0.060190022162570175</v>
      </c>
      <c r="N679" s="305"/>
      <c r="R679" s="305"/>
    </row>
    <row r="680" spans="1:18" ht="15">
      <c r="A680" s="342"/>
      <c r="B680" s="342"/>
      <c r="C680" s="394" t="s">
        <v>1287</v>
      </c>
      <c r="D680" s="409"/>
      <c r="E680" s="786">
        <v>0.06350400061280839</v>
      </c>
      <c r="F680" s="855"/>
      <c r="G680" s="786">
        <v>0.00011112841092356267</v>
      </c>
      <c r="H680" s="855"/>
      <c r="I680" s="786">
        <v>0</v>
      </c>
      <c r="J680" s="855"/>
      <c r="K680" s="786">
        <v>0.00036438388002889304</v>
      </c>
      <c r="L680" s="855"/>
      <c r="M680" s="786">
        <v>0.06397951290376085</v>
      </c>
      <c r="N680" s="305"/>
      <c r="R680" s="305"/>
    </row>
    <row r="681" spans="1:18" ht="15">
      <c r="A681" s="342"/>
      <c r="B681" s="342"/>
      <c r="C681" s="394" t="s">
        <v>1286</v>
      </c>
      <c r="D681" s="409"/>
      <c r="E681" s="786">
        <v>0.09746368343056223</v>
      </c>
      <c r="F681" s="855"/>
      <c r="G681" s="786">
        <v>0</v>
      </c>
      <c r="H681" s="855"/>
      <c r="I681" s="786">
        <v>0</v>
      </c>
      <c r="J681" s="855"/>
      <c r="K681" s="786">
        <v>0</v>
      </c>
      <c r="L681" s="855"/>
      <c r="M681" s="786">
        <v>0.09746368343056223</v>
      </c>
      <c r="N681" s="305"/>
      <c r="R681" s="305"/>
    </row>
    <row r="682" spans="1:18" ht="15">
      <c r="A682" s="411"/>
      <c r="B682" s="411"/>
      <c r="C682" s="394" t="s">
        <v>1285</v>
      </c>
      <c r="D682" s="409"/>
      <c r="E682" s="786">
        <v>0.04448557828223957</v>
      </c>
      <c r="F682" s="855"/>
      <c r="G682" s="786">
        <v>0</v>
      </c>
      <c r="H682" s="855"/>
      <c r="I682" s="786">
        <v>0</v>
      </c>
      <c r="J682" s="855"/>
      <c r="K682" s="786">
        <v>0</v>
      </c>
      <c r="L682" s="855"/>
      <c r="M682" s="786">
        <v>0.04448557828223957</v>
      </c>
      <c r="N682" s="305"/>
      <c r="R682" s="305"/>
    </row>
    <row r="683" spans="1:18" ht="15">
      <c r="A683" s="413"/>
      <c r="B683" s="413"/>
      <c r="C683" s="394" t="s">
        <v>1278</v>
      </c>
      <c r="D683" s="409"/>
      <c r="E683" s="786">
        <v>0</v>
      </c>
      <c r="F683" s="855"/>
      <c r="G683" s="786">
        <v>0</v>
      </c>
      <c r="H683" s="855"/>
      <c r="I683" s="786">
        <v>0</v>
      </c>
      <c r="J683" s="855"/>
      <c r="K683" s="786">
        <v>0</v>
      </c>
      <c r="L683" s="855"/>
      <c r="M683" s="786">
        <v>0</v>
      </c>
      <c r="N683" s="305"/>
      <c r="R683" s="305"/>
    </row>
    <row r="684" spans="1:18" ht="15">
      <c r="A684" s="412" t="s">
        <v>1337</v>
      </c>
      <c r="B684" s="412"/>
      <c r="C684" s="412"/>
      <c r="D684" s="412"/>
      <c r="E684" s="788">
        <v>0.9117801703820514</v>
      </c>
      <c r="F684" s="856"/>
      <c r="G684" s="788">
        <v>0.001203116776198468</v>
      </c>
      <c r="H684" s="857"/>
      <c r="I684" s="788">
        <v>0.0003514858483019738</v>
      </c>
      <c r="J684" s="857"/>
      <c r="K684" s="788">
        <v>0.0028774939452430484</v>
      </c>
      <c r="L684" s="856"/>
      <c r="M684" s="788">
        <v>0.9162122669517948</v>
      </c>
      <c r="N684" s="305"/>
      <c r="R684" s="305"/>
    </row>
    <row r="685" spans="1:18" ht="18" customHeight="1">
      <c r="A685" s="303"/>
      <c r="B685" s="303"/>
      <c r="C685" s="303"/>
      <c r="D685" s="303"/>
      <c r="E685" s="892"/>
      <c r="F685" s="892"/>
      <c r="G685" s="892"/>
      <c r="H685" s="892"/>
      <c r="I685" s="892"/>
      <c r="J685" s="892"/>
      <c r="K685" s="892"/>
      <c r="L685" s="892"/>
      <c r="M685" s="892"/>
      <c r="N685" s="305"/>
      <c r="R685" s="305"/>
    </row>
    <row r="686" spans="1:18" ht="12.75" customHeight="1">
      <c r="A686" s="393"/>
      <c r="B686" s="393"/>
      <c r="C686" s="393"/>
      <c r="D686" s="393"/>
      <c r="E686" s="949" t="s">
        <v>1313</v>
      </c>
      <c r="F686" s="950"/>
      <c r="G686" s="950"/>
      <c r="H686" s="950"/>
      <c r="I686" s="950"/>
      <c r="J686" s="950"/>
      <c r="K686" s="950"/>
      <c r="L686" s="950"/>
      <c r="M686" s="950"/>
      <c r="N686" s="305"/>
      <c r="R686" s="305"/>
    </row>
    <row r="687" spans="1:18" ht="15">
      <c r="A687" s="393"/>
      <c r="B687" s="393"/>
      <c r="C687" s="393"/>
      <c r="D687" s="393"/>
      <c r="E687" s="858" t="s">
        <v>1312</v>
      </c>
      <c r="F687" s="858"/>
      <c r="G687" s="858"/>
      <c r="H687" s="858"/>
      <c r="I687" s="858"/>
      <c r="J687" s="858"/>
      <c r="K687" s="858"/>
      <c r="L687" s="858"/>
      <c r="M687" s="858"/>
      <c r="N687" s="305"/>
      <c r="R687" s="305"/>
    </row>
    <row r="688" spans="1:18" ht="15">
      <c r="A688" s="393"/>
      <c r="B688" s="393"/>
      <c r="C688" s="393"/>
      <c r="D688" s="393"/>
      <c r="E688" s="858" t="s">
        <v>1311</v>
      </c>
      <c r="F688" s="858"/>
      <c r="G688" s="858" t="s">
        <v>1310</v>
      </c>
      <c r="H688" s="858"/>
      <c r="I688" s="858" t="s">
        <v>1309</v>
      </c>
      <c r="J688" s="858"/>
      <c r="K688" s="858" t="s">
        <v>1308</v>
      </c>
      <c r="L688" s="858"/>
      <c r="M688" s="858"/>
      <c r="N688" s="305"/>
      <c r="R688" s="305"/>
    </row>
    <row r="689" spans="1:18" ht="15">
      <c r="A689" s="339" t="s">
        <v>1307</v>
      </c>
      <c r="B689" s="339"/>
      <c r="C689" s="339" t="s">
        <v>1282</v>
      </c>
      <c r="D689" s="893"/>
      <c r="E689" s="859" t="s">
        <v>1306</v>
      </c>
      <c r="F689" s="859"/>
      <c r="G689" s="859" t="s">
        <v>1306</v>
      </c>
      <c r="H689" s="859"/>
      <c r="I689" s="859" t="s">
        <v>1306</v>
      </c>
      <c r="J689" s="859"/>
      <c r="K689" s="859" t="s">
        <v>1306</v>
      </c>
      <c r="L689" s="859"/>
      <c r="M689" s="860" t="s">
        <v>1</v>
      </c>
      <c r="N689" s="305"/>
      <c r="R689" s="305"/>
    </row>
    <row r="690" spans="1:18" ht="15">
      <c r="A690" s="408" t="s">
        <v>1336</v>
      </c>
      <c r="B690" s="339"/>
      <c r="C690" s="394" t="s">
        <v>1302</v>
      </c>
      <c r="D690" s="893"/>
      <c r="E690" s="786">
        <v>0.03373542105199021</v>
      </c>
      <c r="F690" s="855"/>
      <c r="G690" s="786">
        <v>0</v>
      </c>
      <c r="H690" s="855"/>
      <c r="I690" s="786">
        <v>0</v>
      </c>
      <c r="J690" s="855"/>
      <c r="K690" s="786">
        <v>7.67571798482533E-05</v>
      </c>
      <c r="L690" s="855"/>
      <c r="M690" s="786">
        <v>0.03381217823183846</v>
      </c>
      <c r="N690" s="305"/>
      <c r="R690" s="305"/>
    </row>
    <row r="691" spans="1:18" ht="15">
      <c r="A691" s="425" t="s">
        <v>1335</v>
      </c>
      <c r="B691" s="408"/>
      <c r="C691" s="394" t="s">
        <v>1300</v>
      </c>
      <c r="D691" s="409"/>
      <c r="E691" s="786">
        <v>0.02269975942192628</v>
      </c>
      <c r="F691" s="855"/>
      <c r="G691" s="786">
        <v>0</v>
      </c>
      <c r="H691" s="855"/>
      <c r="I691" s="786">
        <v>0</v>
      </c>
      <c r="J691" s="855"/>
      <c r="K691" s="786">
        <v>0</v>
      </c>
      <c r="L691" s="855"/>
      <c r="M691" s="786">
        <v>0.02269975942192628</v>
      </c>
      <c r="N691" s="305"/>
      <c r="R691" s="305"/>
    </row>
    <row r="692" spans="1:18" ht="15">
      <c r="A692" s="342"/>
      <c r="B692" s="342"/>
      <c r="C692" s="394" t="s">
        <v>1299</v>
      </c>
      <c r="D692" s="409"/>
      <c r="E692" s="786">
        <v>0.03568320403770487</v>
      </c>
      <c r="F692" s="855"/>
      <c r="G692" s="786">
        <v>0</v>
      </c>
      <c r="H692" s="855"/>
      <c r="I692" s="786">
        <v>0</v>
      </c>
      <c r="J692" s="855"/>
      <c r="K692" s="786">
        <v>0</v>
      </c>
      <c r="L692" s="855"/>
      <c r="M692" s="786">
        <v>0.03568320403770487</v>
      </c>
      <c r="N692" s="305"/>
      <c r="R692" s="305"/>
    </row>
    <row r="693" spans="1:18" ht="15">
      <c r="A693" s="342"/>
      <c r="B693" s="342"/>
      <c r="C693" s="394" t="s">
        <v>1298</v>
      </c>
      <c r="D693" s="409"/>
      <c r="E693" s="786">
        <v>0.050195611393782716</v>
      </c>
      <c r="F693" s="855"/>
      <c r="G693" s="786">
        <v>0</v>
      </c>
      <c r="H693" s="855"/>
      <c r="I693" s="786">
        <v>0</v>
      </c>
      <c r="J693" s="855"/>
      <c r="K693" s="786">
        <v>0</v>
      </c>
      <c r="L693" s="855"/>
      <c r="M693" s="786">
        <v>0.050195611393782716</v>
      </c>
      <c r="N693" s="305"/>
      <c r="R693" s="305"/>
    </row>
    <row r="694" spans="1:18" ht="15">
      <c r="A694" s="342"/>
      <c r="B694" s="342"/>
      <c r="C694" s="394" t="s">
        <v>1296</v>
      </c>
      <c r="D694" s="409"/>
      <c r="E694" s="786">
        <v>0.0709677978886133</v>
      </c>
      <c r="F694" s="855"/>
      <c r="G694" s="786">
        <v>0</v>
      </c>
      <c r="H694" s="855"/>
      <c r="I694" s="786">
        <v>0</v>
      </c>
      <c r="J694" s="855"/>
      <c r="K694" s="786">
        <v>0</v>
      </c>
      <c r="L694" s="855"/>
      <c r="M694" s="786">
        <v>0.0709677978886133</v>
      </c>
      <c r="N694" s="305"/>
      <c r="R694" s="305"/>
    </row>
    <row r="695" spans="1:18" ht="15">
      <c r="A695" s="342"/>
      <c r="B695" s="342"/>
      <c r="C695" s="394" t="s">
        <v>1295</v>
      </c>
      <c r="D695" s="409"/>
      <c r="E695" s="786">
        <v>0.09892278095556181</v>
      </c>
      <c r="F695" s="855"/>
      <c r="G695" s="786">
        <v>0</v>
      </c>
      <c r="H695" s="855"/>
      <c r="I695" s="786">
        <v>0.0003170682653866613</v>
      </c>
      <c r="J695" s="855"/>
      <c r="K695" s="786">
        <v>0.00018010606860385992</v>
      </c>
      <c r="L695" s="855"/>
      <c r="M695" s="786">
        <v>0.09941995528955233</v>
      </c>
      <c r="N695" s="305"/>
      <c r="R695" s="305"/>
    </row>
    <row r="696" spans="1:18" ht="15">
      <c r="A696" s="342"/>
      <c r="B696" s="342"/>
      <c r="C696" s="394" t="s">
        <v>1294</v>
      </c>
      <c r="D696" s="409"/>
      <c r="E696" s="786">
        <v>0.11837858426775814</v>
      </c>
      <c r="F696" s="855"/>
      <c r="G696" s="786">
        <v>0.0003118055844236401</v>
      </c>
      <c r="H696" s="855"/>
      <c r="I696" s="786">
        <v>0</v>
      </c>
      <c r="J696" s="855"/>
      <c r="K696" s="786">
        <v>0.00013841236651097942</v>
      </c>
      <c r="L696" s="855"/>
      <c r="M696" s="786">
        <v>0.11882880221869277</v>
      </c>
      <c r="N696" s="305"/>
      <c r="R696" s="305"/>
    </row>
    <row r="697" spans="1:18" ht="15">
      <c r="A697" s="342"/>
      <c r="B697" s="342"/>
      <c r="C697" s="394" t="s">
        <v>1292</v>
      </c>
      <c r="D697" s="409"/>
      <c r="E697" s="786">
        <v>0.11406635703120285</v>
      </c>
      <c r="F697" s="855"/>
      <c r="G697" s="786">
        <v>0.0014744153312710655</v>
      </c>
      <c r="H697" s="855"/>
      <c r="I697" s="786">
        <v>0.0003975505617260285</v>
      </c>
      <c r="J697" s="855"/>
      <c r="K697" s="786">
        <v>0.0007275928828070945</v>
      </c>
      <c r="L697" s="855"/>
      <c r="M697" s="786">
        <v>0.11666591580700703</v>
      </c>
      <c r="N697" s="305"/>
      <c r="R697" s="305"/>
    </row>
    <row r="698" spans="1:18" ht="15">
      <c r="A698" s="342"/>
      <c r="B698" s="342"/>
      <c r="C698" s="394" t="s">
        <v>1291</v>
      </c>
      <c r="D698" s="409"/>
      <c r="E698" s="786">
        <v>0.07882850878892754</v>
      </c>
      <c r="F698" s="855"/>
      <c r="G698" s="786">
        <v>0.0003545666529812991</v>
      </c>
      <c r="H698" s="855"/>
      <c r="I698" s="786">
        <v>0</v>
      </c>
      <c r="J698" s="855"/>
      <c r="K698" s="786">
        <v>0.000539119274253248</v>
      </c>
      <c r="L698" s="855"/>
      <c r="M698" s="786">
        <v>0.07972219471616208</v>
      </c>
      <c r="N698" s="305"/>
      <c r="R698" s="305"/>
    </row>
    <row r="699" spans="1:18" ht="15">
      <c r="A699" s="342"/>
      <c r="B699" s="342"/>
      <c r="C699" s="394" t="s">
        <v>1289</v>
      </c>
      <c r="D699" s="409"/>
      <c r="E699" s="786">
        <v>0.06193781763456496</v>
      </c>
      <c r="F699" s="855"/>
      <c r="G699" s="786">
        <v>0</v>
      </c>
      <c r="H699" s="855"/>
      <c r="I699" s="786">
        <v>0</v>
      </c>
      <c r="J699" s="855"/>
      <c r="K699" s="786">
        <v>0</v>
      </c>
      <c r="L699" s="855"/>
      <c r="M699" s="786">
        <v>0.06193781763456496</v>
      </c>
      <c r="N699" s="305"/>
      <c r="R699" s="305"/>
    </row>
    <row r="700" spans="1:18" ht="15">
      <c r="A700" s="342"/>
      <c r="B700" s="342"/>
      <c r="C700" s="394" t="s">
        <v>1287</v>
      </c>
      <c r="D700" s="409"/>
      <c r="E700" s="786">
        <v>0.06095254427461312</v>
      </c>
      <c r="F700" s="855"/>
      <c r="G700" s="786">
        <v>0</v>
      </c>
      <c r="H700" s="855"/>
      <c r="I700" s="786">
        <v>0</v>
      </c>
      <c r="J700" s="855"/>
      <c r="K700" s="786">
        <v>0</v>
      </c>
      <c r="L700" s="855"/>
      <c r="M700" s="786">
        <v>0.06095254427461312</v>
      </c>
      <c r="N700" s="305"/>
      <c r="R700" s="305"/>
    </row>
    <row r="701" spans="1:18" ht="15">
      <c r="A701" s="342"/>
      <c r="B701" s="342"/>
      <c r="C701" s="394" t="s">
        <v>1286</v>
      </c>
      <c r="D701" s="409"/>
      <c r="E701" s="786">
        <v>0.07635268405886891</v>
      </c>
      <c r="F701" s="855"/>
      <c r="G701" s="786">
        <v>0</v>
      </c>
      <c r="H701" s="855"/>
      <c r="I701" s="786">
        <v>0</v>
      </c>
      <c r="J701" s="855"/>
      <c r="K701" s="786">
        <v>0</v>
      </c>
      <c r="L701" s="855"/>
      <c r="M701" s="786">
        <v>0.07635268405886891</v>
      </c>
      <c r="N701" s="305"/>
      <c r="R701" s="305"/>
    </row>
    <row r="702" spans="1:18" ht="15">
      <c r="A702" s="411"/>
      <c r="B702" s="411"/>
      <c r="C702" s="394" t="s">
        <v>1285</v>
      </c>
      <c r="D702" s="409"/>
      <c r="E702" s="786">
        <v>0.031281384080580704</v>
      </c>
      <c r="F702" s="855"/>
      <c r="G702" s="786">
        <v>0</v>
      </c>
      <c r="H702" s="855"/>
      <c r="I702" s="786">
        <v>0</v>
      </c>
      <c r="J702" s="855"/>
      <c r="K702" s="786">
        <v>0.00032133047248199313</v>
      </c>
      <c r="L702" s="855"/>
      <c r="M702" s="786">
        <v>0.0316027145530627</v>
      </c>
      <c r="N702" s="305"/>
      <c r="R702" s="305"/>
    </row>
    <row r="703" spans="1:18" ht="15">
      <c r="A703" s="413"/>
      <c r="B703" s="413"/>
      <c r="C703" s="394" t="s">
        <v>1278</v>
      </c>
      <c r="D703" s="409"/>
      <c r="E703" s="786">
        <v>0</v>
      </c>
      <c r="F703" s="855"/>
      <c r="G703" s="786">
        <v>0</v>
      </c>
      <c r="H703" s="855"/>
      <c r="I703" s="786">
        <v>0</v>
      </c>
      <c r="J703" s="855"/>
      <c r="K703" s="786">
        <v>0</v>
      </c>
      <c r="L703" s="855"/>
      <c r="M703" s="786">
        <v>0</v>
      </c>
      <c r="N703" s="305"/>
      <c r="R703" s="305"/>
    </row>
    <row r="704" spans="1:18" ht="15">
      <c r="A704" s="412" t="s">
        <v>1334</v>
      </c>
      <c r="B704" s="412"/>
      <c r="C704" s="394"/>
      <c r="D704" s="394"/>
      <c r="E704" s="788">
        <v>0.8540024548860955</v>
      </c>
      <c r="F704" s="856"/>
      <c r="G704" s="788">
        <v>0.0021407875686760046</v>
      </c>
      <c r="H704" s="857"/>
      <c r="I704" s="788">
        <v>0.0007146188271126898</v>
      </c>
      <c r="J704" s="857"/>
      <c r="K704" s="788">
        <v>0.001983318244505428</v>
      </c>
      <c r="L704" s="856"/>
      <c r="M704" s="788">
        <v>0.8588411795263896</v>
      </c>
      <c r="N704" s="305"/>
      <c r="R704" s="305"/>
    </row>
    <row r="705" spans="1:18" ht="27" customHeight="1">
      <c r="A705" s="412"/>
      <c r="B705" s="412"/>
      <c r="C705" s="394"/>
      <c r="D705" s="394"/>
      <c r="E705" s="346"/>
      <c r="F705" s="394"/>
      <c r="G705" s="346"/>
      <c r="H705" s="342"/>
      <c r="I705" s="346"/>
      <c r="J705" s="342"/>
      <c r="K705" s="398"/>
      <c r="L705" s="342"/>
      <c r="M705" s="346"/>
      <c r="N705" s="305"/>
      <c r="R705" s="305"/>
    </row>
    <row r="706" spans="1:18" ht="15">
      <c r="A706" s="412"/>
      <c r="B706" s="412"/>
      <c r="C706" s="394"/>
      <c r="D706" s="394"/>
      <c r="E706" s="346"/>
      <c r="F706" s="394"/>
      <c r="G706" s="346"/>
      <c r="H706" s="342"/>
      <c r="I706" s="346"/>
      <c r="J706" s="342"/>
      <c r="K706" s="398"/>
      <c r="L706" s="342"/>
      <c r="M706" s="346"/>
      <c r="N706" s="305"/>
      <c r="R706" s="305"/>
    </row>
    <row r="707" spans="1:18" ht="15">
      <c r="A707" s="412"/>
      <c r="B707" s="412"/>
      <c r="C707" s="394"/>
      <c r="D707" s="394"/>
      <c r="E707" s="346"/>
      <c r="F707" s="394"/>
      <c r="G707" s="346"/>
      <c r="H707" s="342"/>
      <c r="I707" s="346"/>
      <c r="J707" s="342"/>
      <c r="K707" s="398"/>
      <c r="L707" s="342"/>
      <c r="M707" s="346"/>
      <c r="N707" s="305"/>
      <c r="R707" s="305"/>
    </row>
    <row r="708" spans="1:18" ht="15">
      <c r="A708" s="412"/>
      <c r="B708" s="412"/>
      <c r="C708" s="394"/>
      <c r="D708" s="394"/>
      <c r="E708" s="346"/>
      <c r="F708" s="394"/>
      <c r="G708" s="346"/>
      <c r="H708" s="342"/>
      <c r="I708" s="346"/>
      <c r="J708" s="342"/>
      <c r="K708" s="398"/>
      <c r="L708" s="342"/>
      <c r="M708" s="346"/>
      <c r="N708" s="305"/>
      <c r="R708" s="305"/>
    </row>
    <row r="709" spans="1:18" ht="15">
      <c r="A709" s="412"/>
      <c r="B709" s="412"/>
      <c r="C709" s="394"/>
      <c r="D709" s="394"/>
      <c r="E709" s="346"/>
      <c r="F709" s="394"/>
      <c r="G709" s="346"/>
      <c r="H709" s="342"/>
      <c r="I709" s="346"/>
      <c r="J709" s="342"/>
      <c r="K709" s="398"/>
      <c r="L709" s="342"/>
      <c r="M709" s="346"/>
      <c r="N709" s="305"/>
      <c r="R709" s="305"/>
    </row>
    <row r="710" spans="1:18" ht="15">
      <c r="A710" s="412"/>
      <c r="B710" s="412"/>
      <c r="C710" s="394"/>
      <c r="D710" s="394"/>
      <c r="E710" s="346"/>
      <c r="F710" s="394"/>
      <c r="G710" s="346"/>
      <c r="H710" s="342"/>
      <c r="I710" s="346"/>
      <c r="J710" s="342"/>
      <c r="K710" s="398"/>
      <c r="L710" s="342"/>
      <c r="M710" s="346"/>
      <c r="N710" s="305"/>
      <c r="R710" s="305"/>
    </row>
    <row r="711" spans="1:18" ht="15">
      <c r="A711" s="412"/>
      <c r="B711" s="412"/>
      <c r="C711" s="394"/>
      <c r="D711" s="394"/>
      <c r="E711" s="346"/>
      <c r="F711" s="394"/>
      <c r="G711" s="346"/>
      <c r="H711" s="342"/>
      <c r="I711" s="346"/>
      <c r="J711" s="342"/>
      <c r="K711" s="398"/>
      <c r="L711" s="342"/>
      <c r="M711" s="346"/>
      <c r="N711" s="305"/>
      <c r="R711" s="305"/>
    </row>
    <row r="712" spans="1:18" ht="15">
      <c r="A712" s="412"/>
      <c r="B712" s="412"/>
      <c r="C712" s="394"/>
      <c r="D712" s="394"/>
      <c r="E712" s="346"/>
      <c r="F712" s="394"/>
      <c r="G712" s="346"/>
      <c r="H712" s="342"/>
      <c r="I712" s="346"/>
      <c r="J712" s="342"/>
      <c r="K712" s="398"/>
      <c r="L712" s="342"/>
      <c r="M712" s="346"/>
      <c r="N712" s="305"/>
      <c r="R712" s="305"/>
    </row>
    <row r="713" spans="1:18" ht="15">
      <c r="A713" s="412"/>
      <c r="B713" s="412"/>
      <c r="C713" s="394"/>
      <c r="D713" s="394"/>
      <c r="E713" s="346"/>
      <c r="F713" s="394"/>
      <c r="G713" s="346"/>
      <c r="H713" s="342"/>
      <c r="I713" s="346"/>
      <c r="J713" s="342"/>
      <c r="K713" s="398"/>
      <c r="L713" s="342"/>
      <c r="M713" s="346"/>
      <c r="N713" s="305"/>
      <c r="R713" s="305"/>
    </row>
    <row r="714" spans="1:18" ht="15">
      <c r="A714" s="412"/>
      <c r="B714" s="412"/>
      <c r="C714" s="394"/>
      <c r="D714" s="394"/>
      <c r="E714" s="346"/>
      <c r="F714" s="394"/>
      <c r="G714" s="346"/>
      <c r="H714" s="342"/>
      <c r="I714" s="346"/>
      <c r="J714" s="342"/>
      <c r="K714" s="398"/>
      <c r="L714" s="342"/>
      <c r="M714" s="346"/>
      <c r="N714" s="305"/>
      <c r="R714" s="305"/>
    </row>
    <row r="715" spans="1:18" ht="15">
      <c r="A715" s="412"/>
      <c r="B715" s="412"/>
      <c r="C715" s="394"/>
      <c r="D715" s="394"/>
      <c r="E715" s="346"/>
      <c r="F715" s="394"/>
      <c r="G715" s="346"/>
      <c r="H715" s="342"/>
      <c r="I715" s="346"/>
      <c r="J715" s="342"/>
      <c r="K715" s="398"/>
      <c r="L715" s="342"/>
      <c r="M715" s="346"/>
      <c r="N715" s="305"/>
      <c r="R715" s="305"/>
    </row>
    <row r="716" spans="1:18" ht="15">
      <c r="A716" s="412"/>
      <c r="B716" s="412"/>
      <c r="C716" s="394"/>
      <c r="D716" s="394"/>
      <c r="E716" s="346"/>
      <c r="F716" s="394"/>
      <c r="G716" s="346"/>
      <c r="H716" s="342"/>
      <c r="I716" s="346"/>
      <c r="J716" s="342"/>
      <c r="K716" s="398"/>
      <c r="L716" s="342"/>
      <c r="M716" s="346"/>
      <c r="N716" s="305"/>
      <c r="R716" s="305"/>
    </row>
    <row r="717" spans="1:18" ht="15">
      <c r="A717" s="412"/>
      <c r="B717" s="412"/>
      <c r="C717" s="394"/>
      <c r="D717" s="394"/>
      <c r="E717" s="346"/>
      <c r="F717" s="394"/>
      <c r="G717" s="346"/>
      <c r="H717" s="342"/>
      <c r="I717" s="346"/>
      <c r="J717" s="342"/>
      <c r="K717" s="398"/>
      <c r="L717" s="342"/>
      <c r="M717" s="346"/>
      <c r="N717" s="305"/>
      <c r="R717" s="305"/>
    </row>
    <row r="718" spans="1:18" ht="15">
      <c r="A718" s="299" t="s">
        <v>1110</v>
      </c>
      <c r="B718" s="361"/>
      <c r="C718" s="361"/>
      <c r="D718" s="361"/>
      <c r="E718" s="362" t="s">
        <v>2201</v>
      </c>
      <c r="F718" s="363"/>
      <c r="G718" s="364"/>
      <c r="H718" s="365"/>
      <c r="I718" s="365"/>
      <c r="J718" s="366"/>
      <c r="K718" s="367"/>
      <c r="L718" s="368"/>
      <c r="M718" s="369" t="s">
        <v>1333</v>
      </c>
      <c r="N718" s="305"/>
      <c r="R718" s="305"/>
    </row>
    <row r="719" spans="1:18" ht="23.25">
      <c r="A719" s="297" t="s">
        <v>1157</v>
      </c>
      <c r="B719" s="300"/>
      <c r="C719" s="300"/>
      <c r="D719" s="300"/>
      <c r="E719" s="300"/>
      <c r="F719" s="301"/>
      <c r="G719" s="302"/>
      <c r="H719" s="302"/>
      <c r="I719" s="302"/>
      <c r="J719" s="303"/>
      <c r="K719" s="304"/>
      <c r="L719" s="302"/>
      <c r="M719" s="302"/>
      <c r="N719" s="305"/>
      <c r="R719" s="305"/>
    </row>
    <row r="720" spans="1:18" ht="15.75">
      <c r="A720" s="306" t="s">
        <v>1156</v>
      </c>
      <c r="B720" s="306"/>
      <c r="C720" s="306"/>
      <c r="D720" s="306"/>
      <c r="E720" s="306"/>
      <c r="F720" s="307"/>
      <c r="G720" s="308">
        <v>43830</v>
      </c>
      <c r="H720" s="303"/>
      <c r="J720" s="303"/>
      <c r="K720" s="309"/>
      <c r="L720" s="303"/>
      <c r="M720" s="310"/>
      <c r="N720" s="305"/>
      <c r="R720" s="305"/>
    </row>
    <row r="721" spans="1:18" ht="15.75">
      <c r="A721" s="306"/>
      <c r="B721" s="306"/>
      <c r="C721" s="306"/>
      <c r="D721" s="306"/>
      <c r="E721" s="306"/>
      <c r="F721" s="307"/>
      <c r="G721" s="303"/>
      <c r="H721" s="303"/>
      <c r="I721" s="311"/>
      <c r="J721" s="303"/>
      <c r="K721" s="309"/>
      <c r="L721" s="303"/>
      <c r="M721" s="310"/>
      <c r="N721" s="305"/>
      <c r="R721" s="305"/>
    </row>
    <row r="722" spans="1:18" ht="15">
      <c r="A722" s="303"/>
      <c r="B722" s="303"/>
      <c r="C722" s="303"/>
      <c r="D722" s="303"/>
      <c r="E722" s="303"/>
      <c r="F722" s="312"/>
      <c r="G722" s="303"/>
      <c r="H722" s="303"/>
      <c r="I722" s="303"/>
      <c r="J722" s="303"/>
      <c r="K722" s="309"/>
      <c r="L722" s="303"/>
      <c r="M722" s="310"/>
      <c r="N722" s="305"/>
      <c r="R722" s="305"/>
    </row>
    <row r="723" spans="1:18" ht="18" customHeight="1">
      <c r="A723" s="303"/>
      <c r="B723" s="303"/>
      <c r="C723" s="303"/>
      <c r="D723" s="303"/>
      <c r="E723" s="303"/>
      <c r="F723" s="312"/>
      <c r="G723" s="303"/>
      <c r="H723" s="303"/>
      <c r="I723" s="303"/>
      <c r="J723" s="303"/>
      <c r="K723" s="309"/>
      <c r="L723" s="303"/>
      <c r="M723" s="310"/>
      <c r="N723" s="305"/>
      <c r="R723" s="305"/>
    </row>
    <row r="724" spans="1:18" ht="15">
      <c r="A724" s="401" t="s">
        <v>1316</v>
      </c>
      <c r="B724" s="401"/>
      <c r="C724" s="401"/>
      <c r="D724" s="401"/>
      <c r="E724" s="401"/>
      <c r="F724" s="401"/>
      <c r="G724" s="401"/>
      <c r="H724" s="401"/>
      <c r="I724" s="401"/>
      <c r="J724" s="401"/>
      <c r="K724" s="402"/>
      <c r="L724" s="401"/>
      <c r="M724" s="401"/>
      <c r="N724" s="405"/>
      <c r="R724" s="405"/>
    </row>
    <row r="725" spans="1:18" ht="15">
      <c r="A725" s="412"/>
      <c r="B725" s="412"/>
      <c r="C725" s="394"/>
      <c r="D725" s="394"/>
      <c r="E725" s="394"/>
      <c r="F725" s="419"/>
      <c r="G725" s="346"/>
      <c r="H725" s="394"/>
      <c r="I725" s="346"/>
      <c r="J725" s="342"/>
      <c r="K725" s="398"/>
      <c r="L725" s="342"/>
      <c r="M725" s="346"/>
      <c r="N725" s="305"/>
      <c r="R725" s="305"/>
    </row>
    <row r="726" spans="1:18" ht="15">
      <c r="A726" s="393"/>
      <c r="B726" s="393"/>
      <c r="C726" s="393"/>
      <c r="D726" s="393"/>
      <c r="E726" s="948"/>
      <c r="F726" s="948"/>
      <c r="G726" s="948"/>
      <c r="H726" s="948"/>
      <c r="I726" s="948"/>
      <c r="J726" s="948"/>
      <c r="K726" s="948"/>
      <c r="L726" s="948"/>
      <c r="M726" s="948"/>
      <c r="N726" s="305"/>
      <c r="R726" s="305"/>
    </row>
    <row r="727" spans="1:18" ht="15">
      <c r="A727" s="393"/>
      <c r="B727" s="393"/>
      <c r="C727" s="393"/>
      <c r="D727" s="393"/>
      <c r="E727" s="948" t="s">
        <v>1313</v>
      </c>
      <c r="F727" s="948"/>
      <c r="G727" s="948"/>
      <c r="H727" s="948"/>
      <c r="I727" s="948"/>
      <c r="J727" s="948"/>
      <c r="K727" s="948"/>
      <c r="L727" s="948"/>
      <c r="M727" s="948"/>
      <c r="N727" s="305"/>
      <c r="R727" s="305"/>
    </row>
    <row r="728" spans="1:18" ht="15">
      <c r="A728" s="393"/>
      <c r="B728" s="393"/>
      <c r="C728" s="393"/>
      <c r="D728" s="393"/>
      <c r="E728" s="826" t="s">
        <v>1312</v>
      </c>
      <c r="F728" s="458"/>
      <c r="G728" s="826"/>
      <c r="H728" s="826"/>
      <c r="I728" s="826"/>
      <c r="J728" s="826"/>
      <c r="K728" s="826"/>
      <c r="L728" s="458"/>
      <c r="M728" s="458"/>
      <c r="N728" s="305"/>
      <c r="R728" s="305"/>
    </row>
    <row r="729" spans="1:18" ht="15">
      <c r="A729" s="339"/>
      <c r="B729" s="339"/>
      <c r="C729" s="339"/>
      <c r="D729" s="893"/>
      <c r="E729" s="827" t="s">
        <v>1311</v>
      </c>
      <c r="F729" s="370"/>
      <c r="G729" s="827" t="s">
        <v>1310</v>
      </c>
      <c r="H729" s="370"/>
      <c r="I729" s="827" t="s">
        <v>1309</v>
      </c>
      <c r="J729" s="310"/>
      <c r="K729" s="827" t="s">
        <v>1308</v>
      </c>
      <c r="L729" s="310"/>
      <c r="M729" s="828"/>
      <c r="N729" s="305"/>
      <c r="R729" s="305"/>
    </row>
    <row r="730" spans="1:18" ht="15">
      <c r="A730" s="339" t="s">
        <v>1307</v>
      </c>
      <c r="B730" s="339"/>
      <c r="C730" s="339" t="s">
        <v>1282</v>
      </c>
      <c r="D730" s="893"/>
      <c r="E730" s="827" t="s">
        <v>1306</v>
      </c>
      <c r="F730" s="370"/>
      <c r="G730" s="827" t="s">
        <v>1306</v>
      </c>
      <c r="H730" s="370"/>
      <c r="I730" s="827" t="s">
        <v>1306</v>
      </c>
      <c r="J730" s="310"/>
      <c r="K730" s="827" t="s">
        <v>1306</v>
      </c>
      <c r="L730" s="310"/>
      <c r="M730" s="836" t="s">
        <v>1</v>
      </c>
      <c r="N730" s="305"/>
      <c r="R730" s="305"/>
    </row>
    <row r="731" spans="1:18" ht="15">
      <c r="A731" s="408" t="s">
        <v>1332</v>
      </c>
      <c r="B731" s="339"/>
      <c r="C731" s="394" t="s">
        <v>1302</v>
      </c>
      <c r="D731" s="893"/>
      <c r="E731" s="786">
        <v>0.0014373996321627245</v>
      </c>
      <c r="F731" s="855"/>
      <c r="G731" s="786">
        <v>0</v>
      </c>
      <c r="H731" s="855"/>
      <c r="I731" s="786">
        <v>0</v>
      </c>
      <c r="J731" s="855"/>
      <c r="K731" s="786">
        <v>0</v>
      </c>
      <c r="L731" s="855"/>
      <c r="M731" s="786">
        <v>0.0014373996321627245</v>
      </c>
      <c r="N731" s="305"/>
      <c r="R731" s="305"/>
    </row>
    <row r="732" spans="1:18" ht="15">
      <c r="A732" s="408" t="s">
        <v>1331</v>
      </c>
      <c r="B732" s="408"/>
      <c r="C732" s="394" t="s">
        <v>1300</v>
      </c>
      <c r="D732" s="409"/>
      <c r="E732" s="786">
        <v>0.0001612168733306132</v>
      </c>
      <c r="F732" s="855"/>
      <c r="G732" s="786">
        <v>0</v>
      </c>
      <c r="H732" s="855"/>
      <c r="I732" s="786">
        <v>0</v>
      </c>
      <c r="J732" s="855"/>
      <c r="K732" s="786">
        <v>0</v>
      </c>
      <c r="L732" s="855"/>
      <c r="M732" s="786">
        <v>0.0001612168733306132</v>
      </c>
      <c r="N732" s="305"/>
      <c r="R732" s="305"/>
    </row>
    <row r="733" spans="2:18" ht="15">
      <c r="B733" s="342"/>
      <c r="C733" s="394" t="s">
        <v>1299</v>
      </c>
      <c r="D733" s="409"/>
      <c r="E733" s="786">
        <v>9.56889431378294E-05</v>
      </c>
      <c r="F733" s="855"/>
      <c r="G733" s="786">
        <v>0</v>
      </c>
      <c r="H733" s="855"/>
      <c r="I733" s="786">
        <v>0</v>
      </c>
      <c r="J733" s="855"/>
      <c r="K733" s="786">
        <v>0</v>
      </c>
      <c r="L733" s="855"/>
      <c r="M733" s="786">
        <v>9.56889431378294E-05</v>
      </c>
      <c r="N733" s="305"/>
      <c r="R733" s="305"/>
    </row>
    <row r="734" spans="1:18" ht="15">
      <c r="A734" s="342"/>
      <c r="B734" s="342"/>
      <c r="C734" s="394" t="s">
        <v>1298</v>
      </c>
      <c r="D734" s="409"/>
      <c r="E734" s="786">
        <v>0.0012593951687260535</v>
      </c>
      <c r="F734" s="855"/>
      <c r="G734" s="786">
        <v>0</v>
      </c>
      <c r="H734" s="855"/>
      <c r="I734" s="786">
        <v>0</v>
      </c>
      <c r="J734" s="855"/>
      <c r="K734" s="786">
        <v>0</v>
      </c>
      <c r="L734" s="855"/>
      <c r="M734" s="786">
        <v>0.0012593951687260535</v>
      </c>
      <c r="N734" s="305"/>
      <c r="R734" s="305"/>
    </row>
    <row r="735" spans="1:18" ht="15">
      <c r="A735" s="342"/>
      <c r="B735" s="342"/>
      <c r="C735" s="394" t="s">
        <v>1296</v>
      </c>
      <c r="D735" s="409"/>
      <c r="E735" s="786">
        <v>0.0002308231476765423</v>
      </c>
      <c r="F735" s="855"/>
      <c r="G735" s="786">
        <v>0</v>
      </c>
      <c r="H735" s="855"/>
      <c r="I735" s="786">
        <v>0</v>
      </c>
      <c r="J735" s="855"/>
      <c r="K735" s="786">
        <v>0</v>
      </c>
      <c r="L735" s="855"/>
      <c r="M735" s="786">
        <v>0.0002308231476765423</v>
      </c>
      <c r="N735" s="305"/>
      <c r="R735" s="305"/>
    </row>
    <row r="736" spans="1:18" ht="15">
      <c r="A736" s="342"/>
      <c r="B736" s="342"/>
      <c r="C736" s="394" t="s">
        <v>1295</v>
      </c>
      <c r="D736" s="409"/>
      <c r="E736" s="786">
        <v>0.0006196818417091221</v>
      </c>
      <c r="F736" s="855"/>
      <c r="G736" s="786">
        <v>0</v>
      </c>
      <c r="H736" s="855"/>
      <c r="I736" s="786">
        <v>0</v>
      </c>
      <c r="J736" s="855"/>
      <c r="K736" s="786">
        <v>0</v>
      </c>
      <c r="L736" s="855"/>
      <c r="M736" s="786">
        <v>0.0006196818417091221</v>
      </c>
      <c r="N736" s="305"/>
      <c r="R736" s="305"/>
    </row>
    <row r="737" spans="1:18" ht="15">
      <c r="A737" s="342"/>
      <c r="B737" s="342"/>
      <c r="C737" s="394" t="s">
        <v>1294</v>
      </c>
      <c r="D737" s="409"/>
      <c r="E737" s="786">
        <v>0.000364436988696885</v>
      </c>
      <c r="F737" s="855"/>
      <c r="G737" s="786">
        <v>0</v>
      </c>
      <c r="H737" s="855"/>
      <c r="I737" s="786">
        <v>0</v>
      </c>
      <c r="J737" s="855"/>
      <c r="K737" s="786">
        <v>0</v>
      </c>
      <c r="L737" s="855"/>
      <c r="M737" s="786">
        <v>0.000364436988696885</v>
      </c>
      <c r="N737" s="305"/>
      <c r="R737" s="305"/>
    </row>
    <row r="738" spans="1:18" ht="15">
      <c r="A738" s="342"/>
      <c r="B738" s="342"/>
      <c r="C738" s="394" t="s">
        <v>1292</v>
      </c>
      <c r="D738" s="409"/>
      <c r="E738" s="786">
        <v>0</v>
      </c>
      <c r="F738" s="855"/>
      <c r="G738" s="786">
        <v>0</v>
      </c>
      <c r="H738" s="855"/>
      <c r="I738" s="786">
        <v>0</v>
      </c>
      <c r="J738" s="855"/>
      <c r="K738" s="786">
        <v>0</v>
      </c>
      <c r="L738" s="855"/>
      <c r="M738" s="786">
        <v>0</v>
      </c>
      <c r="N738" s="305"/>
      <c r="R738" s="305"/>
    </row>
    <row r="739" spans="1:18" ht="15">
      <c r="A739" s="342"/>
      <c r="B739" s="342"/>
      <c r="C739" s="394" t="s">
        <v>1291</v>
      </c>
      <c r="D739" s="409"/>
      <c r="E739" s="786">
        <v>0</v>
      </c>
      <c r="F739" s="855"/>
      <c r="G739" s="786">
        <v>0</v>
      </c>
      <c r="H739" s="855"/>
      <c r="I739" s="786">
        <v>0</v>
      </c>
      <c r="J739" s="855"/>
      <c r="K739" s="786">
        <v>0</v>
      </c>
      <c r="L739" s="855"/>
      <c r="M739" s="786">
        <v>0</v>
      </c>
      <c r="N739" s="305"/>
      <c r="R739" s="305"/>
    </row>
    <row r="740" spans="1:18" ht="15">
      <c r="A740" s="342"/>
      <c r="B740" s="342"/>
      <c r="C740" s="394" t="s">
        <v>1289</v>
      </c>
      <c r="D740" s="409"/>
      <c r="E740" s="786">
        <v>0</v>
      </c>
      <c r="F740" s="855"/>
      <c r="G740" s="786">
        <v>0</v>
      </c>
      <c r="H740" s="855"/>
      <c r="I740" s="786">
        <v>0</v>
      </c>
      <c r="J740" s="855"/>
      <c r="K740" s="786">
        <v>0</v>
      </c>
      <c r="L740" s="855"/>
      <c r="M740" s="786">
        <v>0</v>
      </c>
      <c r="N740" s="305"/>
      <c r="R740" s="305"/>
    </row>
    <row r="741" spans="1:18" ht="15">
      <c r="A741" s="342"/>
      <c r="B741" s="342"/>
      <c r="C741" s="394" t="s">
        <v>1287</v>
      </c>
      <c r="D741" s="409"/>
      <c r="E741" s="786">
        <v>0</v>
      </c>
      <c r="F741" s="855"/>
      <c r="G741" s="786">
        <v>0</v>
      </c>
      <c r="H741" s="855"/>
      <c r="I741" s="786">
        <v>0</v>
      </c>
      <c r="J741" s="855"/>
      <c r="K741" s="786">
        <v>0</v>
      </c>
      <c r="L741" s="855"/>
      <c r="M741" s="786">
        <v>0</v>
      </c>
      <c r="N741" s="305"/>
      <c r="R741" s="305"/>
    </row>
    <row r="742" spans="1:18" ht="15">
      <c r="A742" s="342"/>
      <c r="B742" s="342"/>
      <c r="C742" s="394" t="s">
        <v>1286</v>
      </c>
      <c r="D742" s="409"/>
      <c r="E742" s="786">
        <v>0</v>
      </c>
      <c r="F742" s="855"/>
      <c r="G742" s="786">
        <v>0</v>
      </c>
      <c r="H742" s="855"/>
      <c r="I742" s="786">
        <v>0</v>
      </c>
      <c r="J742" s="855"/>
      <c r="K742" s="786">
        <v>0</v>
      </c>
      <c r="L742" s="855"/>
      <c r="M742" s="786">
        <v>0</v>
      </c>
      <c r="N742" s="305"/>
      <c r="R742" s="305"/>
    </row>
    <row r="743" spans="1:18" ht="15">
      <c r="A743" s="411"/>
      <c r="B743" s="411"/>
      <c r="C743" s="394" t="s">
        <v>1285</v>
      </c>
      <c r="D743" s="409"/>
      <c r="E743" s="786">
        <v>0</v>
      </c>
      <c r="F743" s="855"/>
      <c r="G743" s="786">
        <v>0</v>
      </c>
      <c r="H743" s="855"/>
      <c r="I743" s="786">
        <v>0</v>
      </c>
      <c r="J743" s="855"/>
      <c r="K743" s="786">
        <v>0</v>
      </c>
      <c r="L743" s="855"/>
      <c r="M743" s="786">
        <v>0</v>
      </c>
      <c r="N743" s="305"/>
      <c r="R743" s="305"/>
    </row>
    <row r="744" spans="1:18" ht="15">
      <c r="A744" s="413"/>
      <c r="B744" s="413"/>
      <c r="C744" s="394" t="s">
        <v>1278</v>
      </c>
      <c r="D744" s="409"/>
      <c r="E744" s="786">
        <v>0</v>
      </c>
      <c r="F744" s="855"/>
      <c r="G744" s="786">
        <v>0</v>
      </c>
      <c r="H744" s="855"/>
      <c r="I744" s="786">
        <v>0</v>
      </c>
      <c r="J744" s="855"/>
      <c r="K744" s="786">
        <v>0</v>
      </c>
      <c r="L744" s="855"/>
      <c r="M744" s="786">
        <v>0</v>
      </c>
      <c r="N744" s="305"/>
      <c r="R744" s="305"/>
    </row>
    <row r="745" spans="1:18" ht="15">
      <c r="A745" s="412" t="s">
        <v>1330</v>
      </c>
      <c r="B745" s="412"/>
      <c r="C745" s="394"/>
      <c r="D745" s="394"/>
      <c r="E745" s="788">
        <v>0.00416864259543977</v>
      </c>
      <c r="F745" s="856"/>
      <c r="G745" s="788">
        <v>0</v>
      </c>
      <c r="H745" s="857"/>
      <c r="I745" s="788">
        <v>0</v>
      </c>
      <c r="J745" s="857"/>
      <c r="K745" s="788">
        <v>0</v>
      </c>
      <c r="L745" s="856"/>
      <c r="M745" s="788">
        <v>0.00416864259543977</v>
      </c>
      <c r="N745" s="305"/>
      <c r="R745" s="305"/>
    </row>
    <row r="746" spans="1:18" ht="15">
      <c r="A746" s="412"/>
      <c r="B746" s="412"/>
      <c r="C746" s="394"/>
      <c r="D746" s="394"/>
      <c r="E746" s="892"/>
      <c r="F746" s="892"/>
      <c r="G746" s="892"/>
      <c r="H746" s="892"/>
      <c r="I746" s="892"/>
      <c r="J746" s="892"/>
      <c r="K746" s="892"/>
      <c r="L746" s="892"/>
      <c r="M746" s="892"/>
      <c r="N746" s="305"/>
      <c r="R746" s="305"/>
    </row>
    <row r="747" spans="1:18" ht="12.75" customHeight="1">
      <c r="A747" s="393"/>
      <c r="B747" s="393"/>
      <c r="C747" s="393"/>
      <c r="D747" s="393"/>
      <c r="E747" s="949" t="s">
        <v>1313</v>
      </c>
      <c r="F747" s="950"/>
      <c r="G747" s="950"/>
      <c r="H747" s="950"/>
      <c r="I747" s="950"/>
      <c r="J747" s="950"/>
      <c r="K747" s="950"/>
      <c r="L747" s="950"/>
      <c r="M747" s="950"/>
      <c r="N747" s="305"/>
      <c r="R747" s="305"/>
    </row>
    <row r="748" spans="1:18" ht="15">
      <c r="A748" s="393"/>
      <c r="B748" s="393"/>
      <c r="C748" s="393"/>
      <c r="D748" s="393"/>
      <c r="E748" s="858" t="s">
        <v>1312</v>
      </c>
      <c r="F748" s="858"/>
      <c r="G748" s="858"/>
      <c r="H748" s="858"/>
      <c r="I748" s="858"/>
      <c r="J748" s="858"/>
      <c r="K748" s="858"/>
      <c r="L748" s="858"/>
      <c r="M748" s="858"/>
      <c r="N748" s="305"/>
      <c r="R748" s="305"/>
    </row>
    <row r="749" spans="1:18" ht="15">
      <c r="A749" s="393"/>
      <c r="B749" s="393"/>
      <c r="C749" s="393"/>
      <c r="D749" s="393"/>
      <c r="E749" s="858" t="s">
        <v>1311</v>
      </c>
      <c r="F749" s="858"/>
      <c r="G749" s="858" t="s">
        <v>1310</v>
      </c>
      <c r="H749" s="858"/>
      <c r="I749" s="858" t="s">
        <v>1309</v>
      </c>
      <c r="J749" s="858"/>
      <c r="K749" s="858" t="s">
        <v>1308</v>
      </c>
      <c r="L749" s="858"/>
      <c r="M749" s="858"/>
      <c r="N749" s="305"/>
      <c r="R749" s="305"/>
    </row>
    <row r="750" spans="1:18" ht="15">
      <c r="A750" s="339" t="s">
        <v>1307</v>
      </c>
      <c r="B750" s="339"/>
      <c r="C750" s="339" t="s">
        <v>1282</v>
      </c>
      <c r="D750" s="893"/>
      <c r="E750" s="859" t="s">
        <v>1306</v>
      </c>
      <c r="F750" s="859"/>
      <c r="G750" s="859" t="s">
        <v>1306</v>
      </c>
      <c r="H750" s="859"/>
      <c r="I750" s="859" t="s">
        <v>1306</v>
      </c>
      <c r="J750" s="859"/>
      <c r="K750" s="859" t="s">
        <v>1306</v>
      </c>
      <c r="L750" s="859"/>
      <c r="M750" s="860" t="s">
        <v>1</v>
      </c>
      <c r="N750" s="305"/>
      <c r="R750" s="305"/>
    </row>
    <row r="751" spans="1:18" ht="15">
      <c r="A751" s="408" t="s">
        <v>1329</v>
      </c>
      <c r="B751" s="339"/>
      <c r="C751" s="394" t="s">
        <v>1302</v>
      </c>
      <c r="D751" s="893"/>
      <c r="E751" s="786">
        <v>0.07423608296138848</v>
      </c>
      <c r="F751" s="855"/>
      <c r="G751" s="786">
        <v>5.685967278685013E-07</v>
      </c>
      <c r="H751" s="855"/>
      <c r="I751" s="786">
        <v>0</v>
      </c>
      <c r="J751" s="855"/>
      <c r="K751" s="786">
        <v>4.5704458660915E-05</v>
      </c>
      <c r="L751" s="855"/>
      <c r="M751" s="786">
        <v>0.07428235601677725</v>
      </c>
      <c r="N751" s="305"/>
      <c r="R751" s="305"/>
    </row>
    <row r="752" spans="2:18" ht="15">
      <c r="B752" s="408"/>
      <c r="C752" s="394" t="s">
        <v>1300</v>
      </c>
      <c r="D752" s="409"/>
      <c r="E752" s="786">
        <v>0.04640588904783381</v>
      </c>
      <c r="F752" s="855"/>
      <c r="G752" s="786">
        <v>0</v>
      </c>
      <c r="H752" s="855"/>
      <c r="I752" s="786">
        <v>0</v>
      </c>
      <c r="J752" s="855"/>
      <c r="K752" s="786">
        <v>0</v>
      </c>
      <c r="L752" s="855"/>
      <c r="M752" s="786">
        <v>0.04640588904783381</v>
      </c>
      <c r="N752" s="305"/>
      <c r="R752" s="305"/>
    </row>
    <row r="753" spans="1:18" ht="15">
      <c r="A753" s="342"/>
      <c r="B753" s="342"/>
      <c r="C753" s="394" t="s">
        <v>1299</v>
      </c>
      <c r="D753" s="409"/>
      <c r="E753" s="786">
        <v>0.060718384335002595</v>
      </c>
      <c r="F753" s="855"/>
      <c r="G753" s="786">
        <v>8.97471430462658E-05</v>
      </c>
      <c r="H753" s="855"/>
      <c r="I753" s="786">
        <v>0</v>
      </c>
      <c r="J753" s="855"/>
      <c r="K753" s="786">
        <v>0.00018374187913418476</v>
      </c>
      <c r="L753" s="855"/>
      <c r="M753" s="786">
        <v>0.06099187335718304</v>
      </c>
      <c r="N753" s="305"/>
      <c r="R753" s="305"/>
    </row>
    <row r="754" spans="1:18" ht="15">
      <c r="A754" s="342"/>
      <c r="B754" s="342"/>
      <c r="C754" s="394" t="s">
        <v>1298</v>
      </c>
      <c r="D754" s="409"/>
      <c r="E754" s="786">
        <v>0.07530867380556794</v>
      </c>
      <c r="F754" s="855"/>
      <c r="G754" s="786">
        <v>0</v>
      </c>
      <c r="H754" s="855"/>
      <c r="I754" s="786">
        <v>0</v>
      </c>
      <c r="J754" s="855"/>
      <c r="K754" s="786">
        <v>0.00017404094674888936</v>
      </c>
      <c r="L754" s="855"/>
      <c r="M754" s="786">
        <v>0.07548271475231683</v>
      </c>
      <c r="N754" s="305"/>
      <c r="R754" s="305"/>
    </row>
    <row r="755" spans="1:18" ht="15">
      <c r="A755" s="342"/>
      <c r="B755" s="342"/>
      <c r="C755" s="394" t="s">
        <v>1296</v>
      </c>
      <c r="D755" s="409"/>
      <c r="E755" s="786">
        <v>0.10614322782807283</v>
      </c>
      <c r="F755" s="855"/>
      <c r="G755" s="786">
        <v>0.0002312440015341301</v>
      </c>
      <c r="H755" s="855"/>
      <c r="I755" s="786">
        <v>0</v>
      </c>
      <c r="J755" s="855"/>
      <c r="K755" s="786">
        <v>0.0011414130755107825</v>
      </c>
      <c r="L755" s="855"/>
      <c r="M755" s="786">
        <v>0.10751588490511774</v>
      </c>
      <c r="N755" s="305"/>
      <c r="R755" s="305"/>
    </row>
    <row r="756" spans="1:18" ht="15">
      <c r="A756" s="342"/>
      <c r="B756" s="342"/>
      <c r="C756" s="394" t="s">
        <v>1295</v>
      </c>
      <c r="D756" s="409"/>
      <c r="E756" s="786">
        <v>0.14445374097274233</v>
      </c>
      <c r="F756" s="855"/>
      <c r="G756" s="786">
        <v>5.624169329899497E-05</v>
      </c>
      <c r="H756" s="855"/>
      <c r="I756" s="786">
        <v>0.0003866439023439669</v>
      </c>
      <c r="J756" s="855"/>
      <c r="K756" s="786">
        <v>0</v>
      </c>
      <c r="L756" s="855"/>
      <c r="M756" s="786">
        <v>0.14489662656838528</v>
      </c>
      <c r="N756" s="305"/>
      <c r="R756" s="305"/>
    </row>
    <row r="757" spans="1:18" ht="15">
      <c r="A757" s="342"/>
      <c r="B757" s="342"/>
      <c r="C757" s="394" t="s">
        <v>1294</v>
      </c>
      <c r="D757" s="409"/>
      <c r="E757" s="786">
        <v>0.16598636621788418</v>
      </c>
      <c r="F757" s="855"/>
      <c r="G757" s="786">
        <v>0.0017333552811529234</v>
      </c>
      <c r="H757" s="855"/>
      <c r="I757" s="786">
        <v>0</v>
      </c>
      <c r="J757" s="855"/>
      <c r="K757" s="786">
        <v>0.0005079210882119223</v>
      </c>
      <c r="L757" s="855"/>
      <c r="M757" s="786">
        <v>0.16822764258724904</v>
      </c>
      <c r="N757" s="305"/>
      <c r="R757" s="305"/>
    </row>
    <row r="758" spans="1:18" ht="15">
      <c r="A758" s="342"/>
      <c r="B758" s="342"/>
      <c r="C758" s="394" t="s">
        <v>1292</v>
      </c>
      <c r="D758" s="409"/>
      <c r="E758" s="786">
        <v>0.1799371349310303</v>
      </c>
      <c r="F758" s="855"/>
      <c r="G758" s="786">
        <v>0.00023319935033319603</v>
      </c>
      <c r="H758" s="855"/>
      <c r="I758" s="786">
        <v>0</v>
      </c>
      <c r="J758" s="855"/>
      <c r="K758" s="786">
        <v>8.641838208497459E-05</v>
      </c>
      <c r="L758" s="855"/>
      <c r="M758" s="786">
        <v>0.18025675266344848</v>
      </c>
      <c r="N758" s="305"/>
      <c r="R758" s="305"/>
    </row>
    <row r="759" spans="1:18" ht="15">
      <c r="A759" s="342"/>
      <c r="B759" s="342"/>
      <c r="C759" s="394" t="s">
        <v>1291</v>
      </c>
      <c r="D759" s="409"/>
      <c r="E759" s="786">
        <v>0.18373157834991585</v>
      </c>
      <c r="F759" s="855"/>
      <c r="G759" s="786">
        <v>0.0001731519412377922</v>
      </c>
      <c r="H759" s="855"/>
      <c r="I759" s="786">
        <v>0</v>
      </c>
      <c r="J759" s="855"/>
      <c r="K759" s="786">
        <v>0.0005028676179486569</v>
      </c>
      <c r="L759" s="855"/>
      <c r="M759" s="786">
        <v>0.1844075979091023</v>
      </c>
      <c r="N759" s="305"/>
      <c r="R759" s="305"/>
    </row>
    <row r="760" spans="1:18" ht="15">
      <c r="A760" s="342"/>
      <c r="B760" s="342"/>
      <c r="C760" s="394" t="s">
        <v>1289</v>
      </c>
      <c r="D760" s="409"/>
      <c r="E760" s="786">
        <v>0.19527687349937198</v>
      </c>
      <c r="F760" s="855"/>
      <c r="G760" s="786">
        <v>0</v>
      </c>
      <c r="H760" s="855"/>
      <c r="I760" s="786">
        <v>0</v>
      </c>
      <c r="J760" s="855"/>
      <c r="K760" s="786">
        <v>0.0002222535785696907</v>
      </c>
      <c r="L760" s="855"/>
      <c r="M760" s="786">
        <v>0.19549912707794168</v>
      </c>
      <c r="N760" s="305"/>
      <c r="R760" s="305"/>
    </row>
    <row r="761" spans="1:18" ht="15">
      <c r="A761" s="342"/>
      <c r="B761" s="342"/>
      <c r="C761" s="394" t="s">
        <v>1287</v>
      </c>
      <c r="D761" s="409"/>
      <c r="E761" s="786">
        <v>0.24328267547563273</v>
      </c>
      <c r="F761" s="855"/>
      <c r="G761" s="786">
        <v>0.00030450071976928543</v>
      </c>
      <c r="H761" s="855"/>
      <c r="I761" s="786">
        <v>0</v>
      </c>
      <c r="J761" s="855"/>
      <c r="K761" s="786">
        <v>0.000288597501920847</v>
      </c>
      <c r="L761" s="855"/>
      <c r="M761" s="786">
        <v>0.24387577369732286</v>
      </c>
      <c r="N761" s="305"/>
      <c r="R761" s="305"/>
    </row>
    <row r="762" spans="1:18" ht="15">
      <c r="A762" s="342"/>
      <c r="B762" s="342"/>
      <c r="C762" s="394" t="s">
        <v>1286</v>
      </c>
      <c r="D762" s="409"/>
      <c r="E762" s="786">
        <v>0.20800716585176646</v>
      </c>
      <c r="F762" s="855"/>
      <c r="G762" s="786">
        <v>0.00020602213332277937</v>
      </c>
      <c r="H762" s="855"/>
      <c r="I762" s="786">
        <v>0</v>
      </c>
      <c r="J762" s="855"/>
      <c r="K762" s="786">
        <v>3.16591947623897E-05</v>
      </c>
      <c r="L762" s="855"/>
      <c r="M762" s="786">
        <v>0.20824484717985162</v>
      </c>
      <c r="N762" s="305"/>
      <c r="R762" s="305"/>
    </row>
    <row r="763" spans="1:18" ht="15">
      <c r="A763" s="411"/>
      <c r="B763" s="411"/>
      <c r="C763" s="394" t="s">
        <v>1285</v>
      </c>
      <c r="D763" s="409"/>
      <c r="E763" s="786">
        <v>0.03609053560988047</v>
      </c>
      <c r="F763" s="855"/>
      <c r="G763" s="786">
        <v>0</v>
      </c>
      <c r="H763" s="855"/>
      <c r="I763" s="786">
        <v>0</v>
      </c>
      <c r="J763" s="855"/>
      <c r="K763" s="786">
        <v>0</v>
      </c>
      <c r="L763" s="855"/>
      <c r="M763" s="786">
        <v>0.03609053560988047</v>
      </c>
      <c r="N763" s="305"/>
      <c r="R763" s="305"/>
    </row>
    <row r="764" spans="1:18" ht="15">
      <c r="A764" s="413"/>
      <c r="B764" s="413"/>
      <c r="C764" s="394" t="s">
        <v>1278</v>
      </c>
      <c r="D764" s="409"/>
      <c r="E764" s="786">
        <v>0.0009320092656109482</v>
      </c>
      <c r="F764" s="855"/>
      <c r="G764" s="786">
        <v>0</v>
      </c>
      <c r="H764" s="855"/>
      <c r="I764" s="786">
        <v>0</v>
      </c>
      <c r="J764" s="855"/>
      <c r="K764" s="786">
        <v>0</v>
      </c>
      <c r="L764" s="855"/>
      <c r="M764" s="786">
        <v>0.0009320092656109482</v>
      </c>
      <c r="N764" s="305"/>
      <c r="R764" s="305"/>
    </row>
    <row r="765" spans="1:18" ht="15">
      <c r="A765" s="412" t="s">
        <v>1328</v>
      </c>
      <c r="B765" s="412"/>
      <c r="C765" s="342"/>
      <c r="D765" s="342"/>
      <c r="E765" s="788">
        <v>1.7205103381517006</v>
      </c>
      <c r="F765" s="856"/>
      <c r="G765" s="788">
        <v>0.003028030860423236</v>
      </c>
      <c r="H765" s="857"/>
      <c r="I765" s="788">
        <v>0.0003866439023439669</v>
      </c>
      <c r="J765" s="857"/>
      <c r="K765" s="788">
        <v>0.003184617723553253</v>
      </c>
      <c r="L765" s="856"/>
      <c r="M765" s="788">
        <v>1.7271096306380211</v>
      </c>
      <c r="N765" s="305"/>
      <c r="R765" s="305"/>
    </row>
    <row r="766" spans="1:18" ht="15">
      <c r="A766" s="412"/>
      <c r="B766" s="412"/>
      <c r="C766" s="342"/>
      <c r="D766" s="342"/>
      <c r="E766" s="892"/>
      <c r="F766" s="892"/>
      <c r="G766" s="892"/>
      <c r="H766" s="892"/>
      <c r="I766" s="892"/>
      <c r="J766" s="892"/>
      <c r="K766" s="892"/>
      <c r="L766" s="892"/>
      <c r="M766" s="892"/>
      <c r="N766" s="305"/>
      <c r="R766" s="305"/>
    </row>
    <row r="767" spans="1:18" ht="12.75" customHeight="1">
      <c r="A767" s="393"/>
      <c r="B767" s="393"/>
      <c r="C767" s="393"/>
      <c r="D767" s="393"/>
      <c r="E767" s="949" t="s">
        <v>1313</v>
      </c>
      <c r="F767" s="950"/>
      <c r="G767" s="950"/>
      <c r="H767" s="950"/>
      <c r="I767" s="950"/>
      <c r="J767" s="950"/>
      <c r="K767" s="950"/>
      <c r="L767" s="950"/>
      <c r="M767" s="950"/>
      <c r="N767" s="305"/>
      <c r="R767" s="305"/>
    </row>
    <row r="768" spans="1:18" ht="15">
      <c r="A768" s="393"/>
      <c r="B768" s="393"/>
      <c r="C768" s="393"/>
      <c r="D768" s="393"/>
      <c r="E768" s="858" t="s">
        <v>1312</v>
      </c>
      <c r="F768" s="858"/>
      <c r="G768" s="858"/>
      <c r="H768" s="858"/>
      <c r="I768" s="858"/>
      <c r="J768" s="858"/>
      <c r="K768" s="858"/>
      <c r="L768" s="858"/>
      <c r="M768" s="858"/>
      <c r="N768" s="305"/>
      <c r="R768" s="305"/>
    </row>
    <row r="769" spans="1:18" ht="15">
      <c r="A769" s="393"/>
      <c r="B769" s="393"/>
      <c r="C769" s="393"/>
      <c r="D769" s="393"/>
      <c r="E769" s="858" t="s">
        <v>1311</v>
      </c>
      <c r="F769" s="858"/>
      <c r="G769" s="858" t="s">
        <v>1310</v>
      </c>
      <c r="H769" s="858"/>
      <c r="I769" s="858" t="s">
        <v>1309</v>
      </c>
      <c r="J769" s="858"/>
      <c r="K769" s="858" t="s">
        <v>1308</v>
      </c>
      <c r="L769" s="858"/>
      <c r="M769" s="858"/>
      <c r="N769" s="305"/>
      <c r="R769" s="305"/>
    </row>
    <row r="770" spans="1:18" ht="15">
      <c r="A770" s="339" t="s">
        <v>1307</v>
      </c>
      <c r="B770" s="339"/>
      <c r="C770" s="339" t="s">
        <v>1282</v>
      </c>
      <c r="D770" s="893"/>
      <c r="E770" s="859" t="s">
        <v>1306</v>
      </c>
      <c r="F770" s="859"/>
      <c r="G770" s="859" t="s">
        <v>1306</v>
      </c>
      <c r="H770" s="859"/>
      <c r="I770" s="859" t="s">
        <v>1306</v>
      </c>
      <c r="J770" s="859"/>
      <c r="K770" s="859" t="s">
        <v>1306</v>
      </c>
      <c r="L770" s="859"/>
      <c r="M770" s="860" t="s">
        <v>1</v>
      </c>
      <c r="N770" s="305"/>
      <c r="R770" s="305"/>
    </row>
    <row r="771" spans="1:18" ht="15">
      <c r="A771" s="408" t="s">
        <v>1327</v>
      </c>
      <c r="B771" s="339"/>
      <c r="C771" s="394" t="s">
        <v>1302</v>
      </c>
      <c r="D771" s="893"/>
      <c r="E771" s="786">
        <v>0</v>
      </c>
      <c r="F771" s="855"/>
      <c r="G771" s="786">
        <v>0</v>
      </c>
      <c r="H771" s="855"/>
      <c r="I771" s="786">
        <v>0</v>
      </c>
      <c r="J771" s="855"/>
      <c r="K771" s="786">
        <v>0</v>
      </c>
      <c r="L771" s="855"/>
      <c r="M771" s="786">
        <v>0</v>
      </c>
      <c r="N771" s="305"/>
      <c r="R771" s="305"/>
    </row>
    <row r="772" spans="2:18" ht="15">
      <c r="B772" s="408"/>
      <c r="C772" s="394" t="s">
        <v>1300</v>
      </c>
      <c r="D772" s="409"/>
      <c r="E772" s="786">
        <v>0</v>
      </c>
      <c r="F772" s="855"/>
      <c r="G772" s="786">
        <v>0</v>
      </c>
      <c r="H772" s="855"/>
      <c r="I772" s="786">
        <v>0</v>
      </c>
      <c r="J772" s="855"/>
      <c r="K772" s="786">
        <v>0</v>
      </c>
      <c r="L772" s="855"/>
      <c r="M772" s="786">
        <v>0</v>
      </c>
      <c r="N772" s="305"/>
      <c r="R772" s="305"/>
    </row>
    <row r="773" spans="1:18" ht="15">
      <c r="A773" s="342"/>
      <c r="B773" s="342"/>
      <c r="C773" s="394" t="s">
        <v>1299</v>
      </c>
      <c r="D773" s="409"/>
      <c r="E773" s="786">
        <v>0</v>
      </c>
      <c r="F773" s="855"/>
      <c r="G773" s="786">
        <v>0</v>
      </c>
      <c r="H773" s="855"/>
      <c r="I773" s="786">
        <v>0</v>
      </c>
      <c r="J773" s="855"/>
      <c r="K773" s="786">
        <v>0</v>
      </c>
      <c r="L773" s="855"/>
      <c r="M773" s="786">
        <v>0</v>
      </c>
      <c r="N773" s="305"/>
      <c r="R773" s="305"/>
    </row>
    <row r="774" spans="1:18" ht="15">
      <c r="A774" s="342"/>
      <c r="B774" s="342"/>
      <c r="C774" s="394" t="s">
        <v>1298</v>
      </c>
      <c r="D774" s="409"/>
      <c r="E774" s="786">
        <v>7.539830451881535E-05</v>
      </c>
      <c r="F774" s="855"/>
      <c r="G774" s="786">
        <v>0</v>
      </c>
      <c r="H774" s="855"/>
      <c r="I774" s="786">
        <v>0</v>
      </c>
      <c r="J774" s="855"/>
      <c r="K774" s="786">
        <v>0</v>
      </c>
      <c r="L774" s="855"/>
      <c r="M774" s="786">
        <v>7.539830451881535E-05</v>
      </c>
      <c r="N774" s="305"/>
      <c r="R774" s="305"/>
    </row>
    <row r="775" spans="1:18" ht="15">
      <c r="A775" s="342"/>
      <c r="B775" s="342"/>
      <c r="C775" s="394" t="s">
        <v>1296</v>
      </c>
      <c r="D775" s="409"/>
      <c r="E775" s="786">
        <v>0</v>
      </c>
      <c r="F775" s="855"/>
      <c r="G775" s="786">
        <v>0</v>
      </c>
      <c r="H775" s="855"/>
      <c r="I775" s="786">
        <v>0</v>
      </c>
      <c r="J775" s="855"/>
      <c r="K775" s="786">
        <v>0</v>
      </c>
      <c r="L775" s="855"/>
      <c r="M775" s="786">
        <v>0</v>
      </c>
      <c r="N775" s="305"/>
      <c r="R775" s="305"/>
    </row>
    <row r="776" spans="1:18" ht="15">
      <c r="A776" s="342"/>
      <c r="B776" s="342"/>
      <c r="C776" s="394" t="s">
        <v>1295</v>
      </c>
      <c r="D776" s="409"/>
      <c r="E776" s="786">
        <v>0</v>
      </c>
      <c r="F776" s="855"/>
      <c r="G776" s="786">
        <v>0</v>
      </c>
      <c r="H776" s="855"/>
      <c r="I776" s="786">
        <v>0</v>
      </c>
      <c r="J776" s="855"/>
      <c r="K776" s="786">
        <v>0</v>
      </c>
      <c r="L776" s="855"/>
      <c r="M776" s="786">
        <v>0</v>
      </c>
      <c r="N776" s="305"/>
      <c r="R776" s="305"/>
    </row>
    <row r="777" spans="1:18" ht="15">
      <c r="A777" s="342"/>
      <c r="B777" s="342"/>
      <c r="C777" s="394" t="s">
        <v>1294</v>
      </c>
      <c r="D777" s="409"/>
      <c r="E777" s="786">
        <v>0</v>
      </c>
      <c r="F777" s="855"/>
      <c r="G777" s="786">
        <v>0</v>
      </c>
      <c r="H777" s="855"/>
      <c r="I777" s="786">
        <v>0</v>
      </c>
      <c r="J777" s="855"/>
      <c r="K777" s="786">
        <v>0</v>
      </c>
      <c r="L777" s="855"/>
      <c r="M777" s="786">
        <v>0</v>
      </c>
      <c r="N777" s="305"/>
      <c r="R777" s="305"/>
    </row>
    <row r="778" spans="1:18" ht="15">
      <c r="A778" s="342"/>
      <c r="B778" s="342"/>
      <c r="C778" s="394" t="s">
        <v>1292</v>
      </c>
      <c r="D778" s="409"/>
      <c r="E778" s="786">
        <v>0</v>
      </c>
      <c r="F778" s="855"/>
      <c r="G778" s="786">
        <v>0</v>
      </c>
      <c r="H778" s="855"/>
      <c r="I778" s="786">
        <v>0</v>
      </c>
      <c r="J778" s="855"/>
      <c r="K778" s="786">
        <v>0</v>
      </c>
      <c r="L778" s="855"/>
      <c r="M778" s="786">
        <v>0</v>
      </c>
      <c r="N778" s="305"/>
      <c r="R778" s="305"/>
    </row>
    <row r="779" spans="1:18" ht="15">
      <c r="A779" s="342"/>
      <c r="B779" s="342"/>
      <c r="C779" s="394" t="s">
        <v>1291</v>
      </c>
      <c r="D779" s="409"/>
      <c r="E779" s="786">
        <v>0</v>
      </c>
      <c r="F779" s="855"/>
      <c r="G779" s="786">
        <v>0</v>
      </c>
      <c r="H779" s="855"/>
      <c r="I779" s="786">
        <v>0</v>
      </c>
      <c r="J779" s="855"/>
      <c r="K779" s="786">
        <v>0</v>
      </c>
      <c r="L779" s="855"/>
      <c r="M779" s="786">
        <v>0</v>
      </c>
      <c r="N779" s="305"/>
      <c r="R779" s="305"/>
    </row>
    <row r="780" spans="1:18" ht="15">
      <c r="A780" s="342"/>
      <c r="B780" s="342"/>
      <c r="C780" s="394" t="s">
        <v>1289</v>
      </c>
      <c r="D780" s="409"/>
      <c r="E780" s="786">
        <v>0</v>
      </c>
      <c r="F780" s="855"/>
      <c r="G780" s="786">
        <v>0</v>
      </c>
      <c r="H780" s="855"/>
      <c r="I780" s="786">
        <v>0</v>
      </c>
      <c r="J780" s="855"/>
      <c r="K780" s="786">
        <v>0</v>
      </c>
      <c r="L780" s="855"/>
      <c r="M780" s="786">
        <v>0</v>
      </c>
      <c r="N780" s="305"/>
      <c r="R780" s="305"/>
    </row>
    <row r="781" spans="1:18" ht="15">
      <c r="A781" s="342"/>
      <c r="B781" s="342"/>
      <c r="C781" s="394" t="s">
        <v>1287</v>
      </c>
      <c r="D781" s="409"/>
      <c r="E781" s="786">
        <v>0</v>
      </c>
      <c r="F781" s="855"/>
      <c r="G781" s="786">
        <v>0</v>
      </c>
      <c r="H781" s="855"/>
      <c r="I781" s="786">
        <v>0</v>
      </c>
      <c r="J781" s="855"/>
      <c r="K781" s="786">
        <v>0</v>
      </c>
      <c r="L781" s="855"/>
      <c r="M781" s="786">
        <v>0</v>
      </c>
      <c r="N781" s="305"/>
      <c r="R781" s="305"/>
    </row>
    <row r="782" spans="1:18" ht="15">
      <c r="A782" s="342"/>
      <c r="B782" s="342"/>
      <c r="C782" s="394" t="s">
        <v>1286</v>
      </c>
      <c r="D782" s="409"/>
      <c r="E782" s="786">
        <v>0</v>
      </c>
      <c r="F782" s="855"/>
      <c r="G782" s="786">
        <v>0</v>
      </c>
      <c r="H782" s="855"/>
      <c r="I782" s="786">
        <v>0</v>
      </c>
      <c r="J782" s="855"/>
      <c r="K782" s="786">
        <v>0</v>
      </c>
      <c r="L782" s="855"/>
      <c r="M782" s="786">
        <v>0</v>
      </c>
      <c r="N782" s="305"/>
      <c r="R782" s="305"/>
    </row>
    <row r="783" spans="1:18" ht="15">
      <c r="A783" s="411"/>
      <c r="B783" s="411"/>
      <c r="C783" s="394" t="s">
        <v>1285</v>
      </c>
      <c r="D783" s="409"/>
      <c r="E783" s="786">
        <v>0</v>
      </c>
      <c r="F783" s="855"/>
      <c r="G783" s="786">
        <v>0</v>
      </c>
      <c r="H783" s="855"/>
      <c r="I783" s="786">
        <v>0</v>
      </c>
      <c r="J783" s="855"/>
      <c r="K783" s="786">
        <v>0</v>
      </c>
      <c r="L783" s="855"/>
      <c r="M783" s="786">
        <v>0</v>
      </c>
      <c r="N783" s="305"/>
      <c r="R783" s="305"/>
    </row>
    <row r="784" spans="1:18" ht="15">
      <c r="A784" s="413"/>
      <c r="B784" s="413"/>
      <c r="C784" s="394" t="s">
        <v>1278</v>
      </c>
      <c r="D784" s="409"/>
      <c r="E784" s="786">
        <v>0</v>
      </c>
      <c r="F784" s="855"/>
      <c r="G784" s="786">
        <v>0</v>
      </c>
      <c r="H784" s="855"/>
      <c r="I784" s="786">
        <v>0</v>
      </c>
      <c r="J784" s="855"/>
      <c r="K784" s="786">
        <v>0</v>
      </c>
      <c r="L784" s="855"/>
      <c r="M784" s="786">
        <v>0</v>
      </c>
      <c r="N784" s="305"/>
      <c r="R784" s="305"/>
    </row>
    <row r="785" spans="1:18" ht="15">
      <c r="A785" s="412" t="s">
        <v>1326</v>
      </c>
      <c r="B785" s="412"/>
      <c r="C785" s="342"/>
      <c r="D785" s="342"/>
      <c r="E785" s="788">
        <v>7.539830451881535E-05</v>
      </c>
      <c r="F785" s="856"/>
      <c r="G785" s="788">
        <v>0</v>
      </c>
      <c r="H785" s="857"/>
      <c r="I785" s="788">
        <v>0</v>
      </c>
      <c r="J785" s="857"/>
      <c r="K785" s="788">
        <v>0</v>
      </c>
      <c r="L785" s="856"/>
      <c r="M785" s="788">
        <v>7.539830451881535E-05</v>
      </c>
      <c r="N785" s="305"/>
      <c r="R785" s="305"/>
    </row>
    <row r="786" spans="1:18" ht="15">
      <c r="A786" s="412"/>
      <c r="B786" s="412"/>
      <c r="C786" s="342"/>
      <c r="D786" s="342"/>
      <c r="E786" s="346"/>
      <c r="F786" s="394"/>
      <c r="G786" s="346"/>
      <c r="H786" s="342"/>
      <c r="I786" s="346"/>
      <c r="J786" s="342"/>
      <c r="K786" s="398"/>
      <c r="L786" s="342"/>
      <c r="M786" s="346"/>
      <c r="N786" s="305"/>
      <c r="R786" s="305"/>
    </row>
    <row r="787" spans="1:18" ht="15">
      <c r="A787" s="412"/>
      <c r="B787" s="412"/>
      <c r="C787" s="342"/>
      <c r="D787" s="342"/>
      <c r="E787" s="346"/>
      <c r="F787" s="394"/>
      <c r="G787" s="346"/>
      <c r="H787" s="342"/>
      <c r="I787" s="346"/>
      <c r="J787" s="342"/>
      <c r="K787" s="398"/>
      <c r="L787" s="342"/>
      <c r="M787" s="346"/>
      <c r="N787" s="305"/>
      <c r="R787" s="305"/>
    </row>
    <row r="788" spans="1:18" ht="15">
      <c r="A788" s="412"/>
      <c r="B788" s="412"/>
      <c r="C788" s="342"/>
      <c r="D788" s="342"/>
      <c r="E788" s="346"/>
      <c r="F788" s="394"/>
      <c r="G788" s="346"/>
      <c r="H788" s="342"/>
      <c r="I788" s="346"/>
      <c r="J788" s="342"/>
      <c r="K788" s="398"/>
      <c r="L788" s="342"/>
      <c r="M788" s="346"/>
      <c r="N788" s="305"/>
      <c r="R788" s="305"/>
    </row>
    <row r="789" spans="1:18" ht="15">
      <c r="A789" s="412"/>
      <c r="B789" s="412"/>
      <c r="C789" s="342"/>
      <c r="D789" s="342"/>
      <c r="E789" s="346"/>
      <c r="F789" s="394"/>
      <c r="G789" s="346"/>
      <c r="H789" s="342"/>
      <c r="I789" s="346"/>
      <c r="J789" s="342"/>
      <c r="K789" s="398"/>
      <c r="L789" s="342"/>
      <c r="M789" s="346"/>
      <c r="N789" s="305"/>
      <c r="R789" s="305"/>
    </row>
    <row r="790" spans="1:18" ht="15">
      <c r="A790" s="412"/>
      <c r="B790" s="412"/>
      <c r="C790" s="342"/>
      <c r="D790" s="342"/>
      <c r="E790" s="346"/>
      <c r="F790" s="394"/>
      <c r="G790" s="346"/>
      <c r="H790" s="342"/>
      <c r="I790" s="346"/>
      <c r="J790" s="342"/>
      <c r="K790" s="398"/>
      <c r="L790" s="342"/>
      <c r="M790" s="346"/>
      <c r="N790" s="305"/>
      <c r="R790" s="305"/>
    </row>
    <row r="791" spans="1:18" ht="15">
      <c r="A791" s="412"/>
      <c r="B791" s="412"/>
      <c r="C791" s="342"/>
      <c r="D791" s="342"/>
      <c r="E791" s="346"/>
      <c r="F791" s="394"/>
      <c r="G791" s="346"/>
      <c r="H791" s="342"/>
      <c r="I791" s="346"/>
      <c r="J791" s="342"/>
      <c r="K791" s="398"/>
      <c r="L791" s="342"/>
      <c r="M791" s="346"/>
      <c r="N791" s="305"/>
      <c r="R791" s="305"/>
    </row>
    <row r="792" spans="1:18" ht="15">
      <c r="A792" s="412"/>
      <c r="B792" s="412"/>
      <c r="C792" s="342"/>
      <c r="D792" s="342"/>
      <c r="E792" s="346"/>
      <c r="F792" s="394"/>
      <c r="G792" s="346"/>
      <c r="H792" s="342"/>
      <c r="I792" s="346"/>
      <c r="J792" s="342"/>
      <c r="K792" s="398"/>
      <c r="L792" s="342"/>
      <c r="M792" s="346"/>
      <c r="N792" s="305"/>
      <c r="R792" s="305"/>
    </row>
    <row r="793" spans="1:18" ht="15">
      <c r="A793" s="412"/>
      <c r="B793" s="412"/>
      <c r="C793" s="342"/>
      <c r="D793" s="342"/>
      <c r="E793" s="346"/>
      <c r="F793" s="394"/>
      <c r="G793" s="346"/>
      <c r="H793" s="342"/>
      <c r="I793" s="346"/>
      <c r="J793" s="342"/>
      <c r="K793" s="398"/>
      <c r="L793" s="342"/>
      <c r="M793" s="346"/>
      <c r="N793" s="305"/>
      <c r="R793" s="305"/>
    </row>
    <row r="794" spans="1:18" ht="15">
      <c r="A794" s="412"/>
      <c r="B794" s="412"/>
      <c r="C794" s="342"/>
      <c r="D794" s="342"/>
      <c r="E794" s="346"/>
      <c r="F794" s="394"/>
      <c r="G794" s="346"/>
      <c r="H794" s="342"/>
      <c r="I794" s="346"/>
      <c r="J794" s="342"/>
      <c r="K794" s="398"/>
      <c r="L794" s="342"/>
      <c r="M794" s="346"/>
      <c r="N794" s="305"/>
      <c r="R794" s="305"/>
    </row>
    <row r="795" spans="1:18" ht="15">
      <c r="A795" s="412"/>
      <c r="B795" s="412"/>
      <c r="C795" s="342"/>
      <c r="D795" s="342"/>
      <c r="E795" s="346"/>
      <c r="F795" s="394"/>
      <c r="G795" s="346"/>
      <c r="H795" s="342"/>
      <c r="I795" s="346"/>
      <c r="J795" s="342"/>
      <c r="K795" s="398"/>
      <c r="L795" s="342"/>
      <c r="M795" s="346"/>
      <c r="N795" s="305"/>
      <c r="R795" s="305"/>
    </row>
    <row r="796" spans="1:18" ht="15">
      <c r="A796" s="412"/>
      <c r="B796" s="412"/>
      <c r="C796" s="342"/>
      <c r="D796" s="342"/>
      <c r="E796" s="346"/>
      <c r="F796" s="394"/>
      <c r="G796" s="346"/>
      <c r="H796" s="342"/>
      <c r="I796" s="346"/>
      <c r="J796" s="342"/>
      <c r="K796" s="398"/>
      <c r="L796" s="342"/>
      <c r="M796" s="346"/>
      <c r="N796" s="305"/>
      <c r="R796" s="305"/>
    </row>
    <row r="797" spans="1:18" ht="15">
      <c r="A797" s="412"/>
      <c r="B797" s="412"/>
      <c r="C797" s="342"/>
      <c r="D797" s="342"/>
      <c r="E797" s="346"/>
      <c r="F797" s="394"/>
      <c r="G797" s="346"/>
      <c r="H797" s="342"/>
      <c r="I797" s="346"/>
      <c r="J797" s="342"/>
      <c r="K797" s="398"/>
      <c r="L797" s="342"/>
      <c r="M797" s="346"/>
      <c r="N797" s="305"/>
      <c r="R797" s="305"/>
    </row>
    <row r="798" spans="1:18" ht="15">
      <c r="A798" s="299" t="s">
        <v>1110</v>
      </c>
      <c r="B798" s="361"/>
      <c r="C798" s="361"/>
      <c r="D798" s="361"/>
      <c r="E798" s="362" t="s">
        <v>2201</v>
      </c>
      <c r="F798" s="363"/>
      <c r="G798" s="364"/>
      <c r="H798" s="365"/>
      <c r="I798" s="365"/>
      <c r="J798" s="366"/>
      <c r="K798" s="367"/>
      <c r="L798" s="368"/>
      <c r="M798" s="369" t="s">
        <v>1325</v>
      </c>
      <c r="N798" s="305"/>
      <c r="R798" s="305"/>
    </row>
    <row r="799" spans="1:18" ht="23.25">
      <c r="A799" s="297" t="s">
        <v>1157</v>
      </c>
      <c r="B799" s="300"/>
      <c r="C799" s="300"/>
      <c r="D799" s="300"/>
      <c r="E799" s="300"/>
      <c r="F799" s="301"/>
      <c r="G799" s="302"/>
      <c r="H799" s="302"/>
      <c r="I799" s="302"/>
      <c r="J799" s="303"/>
      <c r="K799" s="304"/>
      <c r="L799" s="302"/>
      <c r="M799" s="302"/>
      <c r="N799" s="305"/>
      <c r="R799" s="305"/>
    </row>
    <row r="800" spans="1:18" ht="15.75">
      <c r="A800" s="306" t="s">
        <v>1156</v>
      </c>
      <c r="B800" s="306"/>
      <c r="C800" s="306"/>
      <c r="D800" s="306"/>
      <c r="E800" s="306"/>
      <c r="F800" s="307"/>
      <c r="G800" s="308">
        <v>43830</v>
      </c>
      <c r="H800" s="303"/>
      <c r="J800" s="303"/>
      <c r="K800" s="309"/>
      <c r="L800" s="303"/>
      <c r="M800" s="310"/>
      <c r="N800" s="305"/>
      <c r="R800" s="305"/>
    </row>
    <row r="801" spans="1:18" ht="15.75">
      <c r="A801" s="306"/>
      <c r="B801" s="306"/>
      <c r="C801" s="306"/>
      <c r="D801" s="306"/>
      <c r="E801" s="306"/>
      <c r="F801" s="307"/>
      <c r="G801" s="303"/>
      <c r="H801" s="303"/>
      <c r="I801" s="311"/>
      <c r="J801" s="303"/>
      <c r="K801" s="309"/>
      <c r="L801" s="303"/>
      <c r="M801" s="310"/>
      <c r="N801" s="305"/>
      <c r="R801" s="305"/>
    </row>
    <row r="802" spans="1:18" ht="15">
      <c r="A802" s="303"/>
      <c r="B802" s="303"/>
      <c r="C802" s="303"/>
      <c r="D802" s="303"/>
      <c r="E802" s="303"/>
      <c r="F802" s="312"/>
      <c r="G802" s="303"/>
      <c r="H802" s="303"/>
      <c r="I802" s="303"/>
      <c r="J802" s="303"/>
      <c r="K802" s="309"/>
      <c r="L802" s="303"/>
      <c r="M802" s="310"/>
      <c r="N802" s="305"/>
      <c r="R802" s="305"/>
    </row>
    <row r="803" spans="1:18" ht="18" customHeight="1">
      <c r="A803" s="303"/>
      <c r="B803" s="303"/>
      <c r="C803" s="303"/>
      <c r="D803" s="303"/>
      <c r="E803" s="303"/>
      <c r="F803" s="312"/>
      <c r="G803" s="303"/>
      <c r="H803" s="303"/>
      <c r="I803" s="303"/>
      <c r="J803" s="303"/>
      <c r="K803" s="309"/>
      <c r="L803" s="303"/>
      <c r="M803" s="310"/>
      <c r="N803" s="305"/>
      <c r="R803" s="305"/>
    </row>
    <row r="804" spans="1:18" ht="15">
      <c r="A804" s="401" t="s">
        <v>1316</v>
      </c>
      <c r="B804" s="401"/>
      <c r="C804" s="401"/>
      <c r="D804" s="401"/>
      <c r="E804" s="401"/>
      <c r="F804" s="401"/>
      <c r="G804" s="401"/>
      <c r="H804" s="401"/>
      <c r="I804" s="401"/>
      <c r="J804" s="401"/>
      <c r="K804" s="402"/>
      <c r="L804" s="401"/>
      <c r="M804" s="401"/>
      <c r="N804" s="405"/>
      <c r="R804" s="405"/>
    </row>
    <row r="805" spans="1:18" ht="15">
      <c r="A805" s="303"/>
      <c r="B805" s="303"/>
      <c r="C805" s="303"/>
      <c r="D805" s="303"/>
      <c r="E805" s="303"/>
      <c r="F805" s="312"/>
      <c r="G805" s="303"/>
      <c r="H805" s="303"/>
      <c r="I805" s="303"/>
      <c r="J805" s="303"/>
      <c r="K805" s="309"/>
      <c r="L805" s="303"/>
      <c r="M805" s="310"/>
      <c r="N805" s="305"/>
      <c r="R805" s="305"/>
    </row>
    <row r="806" spans="1:18" ht="15">
      <c r="A806" s="393"/>
      <c r="B806" s="393"/>
      <c r="C806" s="393"/>
      <c r="D806" s="393"/>
      <c r="E806" s="948"/>
      <c r="F806" s="948"/>
      <c r="G806" s="948"/>
      <c r="H806" s="948"/>
      <c r="I806" s="948"/>
      <c r="J806" s="948"/>
      <c r="K806" s="948"/>
      <c r="L806" s="948"/>
      <c r="M806" s="948"/>
      <c r="N806" s="305"/>
      <c r="R806" s="305"/>
    </row>
    <row r="807" spans="1:18" ht="15">
      <c r="A807" s="393"/>
      <c r="B807" s="393"/>
      <c r="C807" s="393"/>
      <c r="D807" s="393"/>
      <c r="E807" s="948" t="s">
        <v>1313</v>
      </c>
      <c r="F807" s="948"/>
      <c r="G807" s="948"/>
      <c r="H807" s="948"/>
      <c r="I807" s="948"/>
      <c r="J807" s="948"/>
      <c r="K807" s="948"/>
      <c r="L807" s="948"/>
      <c r="M807" s="948"/>
      <c r="N807" s="305"/>
      <c r="R807" s="305"/>
    </row>
    <row r="808" spans="1:18" ht="15">
      <c r="A808" s="393"/>
      <c r="B808" s="393"/>
      <c r="C808" s="393"/>
      <c r="D808" s="393"/>
      <c r="E808" s="826" t="s">
        <v>1312</v>
      </c>
      <c r="F808" s="458"/>
      <c r="G808" s="826"/>
      <c r="H808" s="826"/>
      <c r="I808" s="826"/>
      <c r="J808" s="826"/>
      <c r="K808" s="826"/>
      <c r="L808" s="458"/>
      <c r="M808" s="458"/>
      <c r="N808" s="305"/>
      <c r="R808" s="305"/>
    </row>
    <row r="809" spans="1:18" ht="15">
      <c r="A809" s="339"/>
      <c r="B809" s="339"/>
      <c r="C809" s="339"/>
      <c r="D809" s="893"/>
      <c r="E809" s="827" t="s">
        <v>1311</v>
      </c>
      <c r="F809" s="370"/>
      <c r="G809" s="827" t="s">
        <v>1310</v>
      </c>
      <c r="H809" s="370"/>
      <c r="I809" s="827" t="s">
        <v>1309</v>
      </c>
      <c r="J809" s="310"/>
      <c r="K809" s="827" t="s">
        <v>1308</v>
      </c>
      <c r="L809" s="310"/>
      <c r="M809" s="828"/>
      <c r="N809" s="305"/>
      <c r="R809" s="305"/>
    </row>
    <row r="810" spans="1:18" ht="15">
      <c r="A810" s="339" t="s">
        <v>1307</v>
      </c>
      <c r="B810" s="339"/>
      <c r="C810" s="339" t="s">
        <v>1282</v>
      </c>
      <c r="D810" s="893"/>
      <c r="E810" s="827" t="s">
        <v>1306</v>
      </c>
      <c r="F810" s="370"/>
      <c r="G810" s="827" t="s">
        <v>1306</v>
      </c>
      <c r="H810" s="370"/>
      <c r="I810" s="827" t="s">
        <v>1306</v>
      </c>
      <c r="J810" s="310"/>
      <c r="K810" s="827" t="s">
        <v>1306</v>
      </c>
      <c r="L810" s="310"/>
      <c r="M810" s="836" t="s">
        <v>1</v>
      </c>
      <c r="N810" s="305"/>
      <c r="R810" s="305"/>
    </row>
    <row r="811" spans="1:18" ht="15">
      <c r="A811" s="408" t="s">
        <v>1324</v>
      </c>
      <c r="B811" s="339"/>
      <c r="C811" s="394" t="s">
        <v>1302</v>
      </c>
      <c r="D811" s="893"/>
      <c r="E811" s="786">
        <v>3.071660071858926</v>
      </c>
      <c r="F811" s="855"/>
      <c r="G811" s="786">
        <v>0.0013853931572575518</v>
      </c>
      <c r="H811" s="855"/>
      <c r="I811" s="786">
        <v>0.0010621944797523254</v>
      </c>
      <c r="J811" s="855"/>
      <c r="K811" s="786">
        <v>0.0010340300129518545</v>
      </c>
      <c r="L811" s="855"/>
      <c r="M811" s="786">
        <v>3.0751416895088877</v>
      </c>
      <c r="N811" s="305"/>
      <c r="R811" s="305"/>
    </row>
    <row r="812" spans="2:18" ht="15">
      <c r="B812" s="408"/>
      <c r="C812" s="394" t="s">
        <v>1300</v>
      </c>
      <c r="D812" s="409"/>
      <c r="E812" s="786">
        <v>2.134968026649376</v>
      </c>
      <c r="F812" s="855"/>
      <c r="G812" s="786">
        <v>0.0021353868939802292</v>
      </c>
      <c r="H812" s="855"/>
      <c r="I812" s="786">
        <v>0.0008500111424805748</v>
      </c>
      <c r="J812" s="855"/>
      <c r="K812" s="786">
        <v>0.00032864085843007577</v>
      </c>
      <c r="L812" s="855"/>
      <c r="M812" s="786">
        <v>2.1382820655442667</v>
      </c>
      <c r="N812" s="305"/>
      <c r="R812" s="305"/>
    </row>
    <row r="813" spans="1:18" ht="15">
      <c r="A813" s="342"/>
      <c r="B813" s="342"/>
      <c r="C813" s="394" t="s">
        <v>1299</v>
      </c>
      <c r="D813" s="409"/>
      <c r="E813" s="786">
        <v>3.033369769313422</v>
      </c>
      <c r="F813" s="855"/>
      <c r="G813" s="786">
        <v>0.002416102922851381</v>
      </c>
      <c r="H813" s="855"/>
      <c r="I813" s="786">
        <v>0.00082731657890493</v>
      </c>
      <c r="J813" s="855"/>
      <c r="K813" s="786">
        <v>0.0006083332857765933</v>
      </c>
      <c r="L813" s="855"/>
      <c r="M813" s="786">
        <v>3.0372215221009546</v>
      </c>
      <c r="N813" s="305"/>
      <c r="R813" s="305"/>
    </row>
    <row r="814" spans="1:18" ht="15">
      <c r="A814" s="342"/>
      <c r="B814" s="342"/>
      <c r="C814" s="394" t="s">
        <v>1298</v>
      </c>
      <c r="D814" s="409"/>
      <c r="E814" s="786">
        <v>3.849179307101522</v>
      </c>
      <c r="F814" s="855"/>
      <c r="G814" s="786">
        <v>0.003881543275336267</v>
      </c>
      <c r="H814" s="855"/>
      <c r="I814" s="786">
        <v>0.0008966623099636112</v>
      </c>
      <c r="J814" s="855"/>
      <c r="K814" s="786">
        <v>0.000405048748881754</v>
      </c>
      <c r="L814" s="855"/>
      <c r="M814" s="786">
        <v>3.8543625614357033</v>
      </c>
      <c r="N814" s="305"/>
      <c r="R814" s="305"/>
    </row>
    <row r="815" spans="1:18" ht="15">
      <c r="A815" s="342"/>
      <c r="B815" s="342"/>
      <c r="C815" s="394" t="s">
        <v>1296</v>
      </c>
      <c r="D815" s="409"/>
      <c r="E815" s="786">
        <v>4.57515732363722</v>
      </c>
      <c r="F815" s="855"/>
      <c r="G815" s="786">
        <v>0.0026885652546715455</v>
      </c>
      <c r="H815" s="855"/>
      <c r="I815" s="786">
        <v>0.0009861699331102857</v>
      </c>
      <c r="J815" s="855"/>
      <c r="K815" s="786">
        <v>0.0009395634958285349</v>
      </c>
      <c r="L815" s="855"/>
      <c r="M815" s="786">
        <v>4.5797716223208305</v>
      </c>
      <c r="N815" s="305"/>
      <c r="R815" s="305"/>
    </row>
    <row r="816" spans="1:18" ht="15">
      <c r="A816" s="342"/>
      <c r="B816" s="342"/>
      <c r="C816" s="394" t="s">
        <v>1295</v>
      </c>
      <c r="D816" s="409"/>
      <c r="E816" s="786">
        <v>5.008265035987127</v>
      </c>
      <c r="F816" s="855"/>
      <c r="G816" s="786">
        <v>0.004405142231530591</v>
      </c>
      <c r="H816" s="855"/>
      <c r="I816" s="786">
        <v>0.0023840852107959057</v>
      </c>
      <c r="J816" s="855"/>
      <c r="K816" s="786">
        <v>0.0035500313055571928</v>
      </c>
      <c r="L816" s="855"/>
      <c r="M816" s="786">
        <v>5.0186042947350105</v>
      </c>
      <c r="N816" s="305"/>
      <c r="R816" s="305"/>
    </row>
    <row r="817" spans="1:18" ht="15">
      <c r="A817" s="342"/>
      <c r="B817" s="342"/>
      <c r="C817" s="394" t="s">
        <v>1294</v>
      </c>
      <c r="D817" s="409"/>
      <c r="E817" s="786">
        <v>4.60022211237407</v>
      </c>
      <c r="F817" s="855"/>
      <c r="G817" s="786">
        <v>0.0063378028184391914</v>
      </c>
      <c r="H817" s="855"/>
      <c r="I817" s="786">
        <v>0.0007126848298900684</v>
      </c>
      <c r="J817" s="855"/>
      <c r="K817" s="786">
        <v>0.001373420733744206</v>
      </c>
      <c r="L817" s="855"/>
      <c r="M817" s="786">
        <v>4.608646020756143</v>
      </c>
      <c r="N817" s="305"/>
      <c r="R817" s="305"/>
    </row>
    <row r="818" spans="1:18" ht="15">
      <c r="A818" s="342"/>
      <c r="B818" s="342"/>
      <c r="C818" s="394" t="s">
        <v>1292</v>
      </c>
      <c r="D818" s="409"/>
      <c r="E818" s="786">
        <v>4.411324325564654</v>
      </c>
      <c r="F818" s="855"/>
      <c r="G818" s="786">
        <v>0.002168293920430367</v>
      </c>
      <c r="H818" s="855"/>
      <c r="I818" s="786">
        <v>0.0018009939285780698</v>
      </c>
      <c r="J818" s="855"/>
      <c r="K818" s="786">
        <v>0.0016188665066183049</v>
      </c>
      <c r="L818" s="855"/>
      <c r="M818" s="786">
        <v>4.41691247992028</v>
      </c>
      <c r="N818" s="305"/>
      <c r="R818" s="305"/>
    </row>
    <row r="819" spans="1:18" ht="15">
      <c r="A819" s="342"/>
      <c r="B819" s="342"/>
      <c r="C819" s="394" t="s">
        <v>1291</v>
      </c>
      <c r="D819" s="409"/>
      <c r="E819" s="786">
        <v>4.002880256081698</v>
      </c>
      <c r="F819" s="855"/>
      <c r="G819" s="786">
        <v>0.0019393849628178274</v>
      </c>
      <c r="H819" s="855"/>
      <c r="I819" s="786">
        <v>0.0010820768322138108</v>
      </c>
      <c r="J819" s="855"/>
      <c r="K819" s="786">
        <v>0.0025846093517946484</v>
      </c>
      <c r="L819" s="855"/>
      <c r="M819" s="786">
        <v>4.008486327228525</v>
      </c>
      <c r="N819" s="305"/>
      <c r="R819" s="305"/>
    </row>
    <row r="820" spans="1:18" ht="15">
      <c r="A820" s="342"/>
      <c r="B820" s="342"/>
      <c r="C820" s="394" t="s">
        <v>1289</v>
      </c>
      <c r="D820" s="409"/>
      <c r="E820" s="786">
        <v>3.8218660468036236</v>
      </c>
      <c r="F820" s="855"/>
      <c r="G820" s="786">
        <v>0.0020600342463133955</v>
      </c>
      <c r="H820" s="855"/>
      <c r="I820" s="786">
        <v>0.0006318587075321857</v>
      </c>
      <c r="J820" s="855"/>
      <c r="K820" s="786">
        <v>0.0023439648650580504</v>
      </c>
      <c r="L820" s="855"/>
      <c r="M820" s="786">
        <v>3.826901904622527</v>
      </c>
      <c r="N820" s="305"/>
      <c r="R820" s="305"/>
    </row>
    <row r="821" spans="1:18" ht="15">
      <c r="A821" s="342"/>
      <c r="B821" s="342"/>
      <c r="C821" s="394" t="s">
        <v>1287</v>
      </c>
      <c r="D821" s="409"/>
      <c r="E821" s="786">
        <v>3.142241721564707</v>
      </c>
      <c r="F821" s="855"/>
      <c r="G821" s="786">
        <v>0.0016025380333214744</v>
      </c>
      <c r="H821" s="855"/>
      <c r="I821" s="786">
        <v>0</v>
      </c>
      <c r="J821" s="855"/>
      <c r="K821" s="786">
        <v>0.0007664018826741073</v>
      </c>
      <c r="L821" s="855"/>
      <c r="M821" s="786">
        <v>3.144610661480703</v>
      </c>
      <c r="N821" s="305"/>
      <c r="R821" s="305"/>
    </row>
    <row r="822" spans="1:18" ht="15">
      <c r="A822" s="342"/>
      <c r="B822" s="342"/>
      <c r="C822" s="394" t="s">
        <v>1286</v>
      </c>
      <c r="D822" s="409"/>
      <c r="E822" s="786">
        <v>3.9048842732171183</v>
      </c>
      <c r="F822" s="855"/>
      <c r="G822" s="786">
        <v>0.0023277339410521553</v>
      </c>
      <c r="H822" s="855"/>
      <c r="I822" s="786">
        <v>0.00205534267175721</v>
      </c>
      <c r="J822" s="855"/>
      <c r="K822" s="786">
        <v>0.0014492833481771887</v>
      </c>
      <c r="L822" s="855"/>
      <c r="M822" s="786">
        <v>3.910716633178105</v>
      </c>
      <c r="N822" s="305"/>
      <c r="R822" s="305"/>
    </row>
    <row r="823" spans="1:18" ht="15">
      <c r="A823" s="411"/>
      <c r="B823" s="411"/>
      <c r="C823" s="394" t="s">
        <v>1285</v>
      </c>
      <c r="D823" s="409"/>
      <c r="E823" s="786">
        <v>1.5384717014715603</v>
      </c>
      <c r="F823" s="855"/>
      <c r="G823" s="786">
        <v>0.00264792208488914</v>
      </c>
      <c r="H823" s="855"/>
      <c r="I823" s="786">
        <v>0.0003912075411884903</v>
      </c>
      <c r="J823" s="855"/>
      <c r="K823" s="786">
        <v>0</v>
      </c>
      <c r="L823" s="855"/>
      <c r="M823" s="786">
        <v>1.541510831097638</v>
      </c>
      <c r="N823" s="305"/>
      <c r="R823" s="305"/>
    </row>
    <row r="824" spans="1:18" ht="15">
      <c r="A824" s="413"/>
      <c r="B824" s="413"/>
      <c r="C824" s="394" t="s">
        <v>1278</v>
      </c>
      <c r="D824" s="409"/>
      <c r="E824" s="786">
        <v>0.005112434456308024</v>
      </c>
      <c r="F824" s="855"/>
      <c r="G824" s="786">
        <v>0</v>
      </c>
      <c r="H824" s="855"/>
      <c r="I824" s="786">
        <v>0</v>
      </c>
      <c r="J824" s="855"/>
      <c r="K824" s="786">
        <v>0</v>
      </c>
      <c r="L824" s="855"/>
      <c r="M824" s="786">
        <v>0.005112434456308024</v>
      </c>
      <c r="N824" s="305"/>
      <c r="R824" s="305"/>
    </row>
    <row r="825" spans="1:18" ht="15">
      <c r="A825" s="412" t="s">
        <v>1323</v>
      </c>
      <c r="B825" s="412"/>
      <c r="C825" s="412"/>
      <c r="D825" s="412"/>
      <c r="E825" s="788">
        <v>47.09960240608133</v>
      </c>
      <c r="F825" s="856"/>
      <c r="G825" s="788">
        <v>0.035995843742891116</v>
      </c>
      <c r="H825" s="857"/>
      <c r="I825" s="788">
        <v>0.01368060416616747</v>
      </c>
      <c r="J825" s="857"/>
      <c r="K825" s="788">
        <v>0.017002194395492512</v>
      </c>
      <c r="L825" s="856"/>
      <c r="M825" s="788">
        <v>47.16628104838588</v>
      </c>
      <c r="N825" s="305"/>
      <c r="R825" s="305"/>
    </row>
    <row r="826" spans="1:18" ht="15">
      <c r="A826" s="412"/>
      <c r="B826" s="412"/>
      <c r="C826" s="412"/>
      <c r="D826" s="412"/>
      <c r="E826" s="892"/>
      <c r="F826" s="892"/>
      <c r="G826" s="892"/>
      <c r="H826" s="892"/>
      <c r="I826" s="892"/>
      <c r="J826" s="892"/>
      <c r="K826" s="892"/>
      <c r="L826" s="892"/>
      <c r="M826" s="892"/>
      <c r="N826" s="305"/>
      <c r="R826" s="305"/>
    </row>
    <row r="827" spans="1:18" ht="12.75" customHeight="1">
      <c r="A827" s="393"/>
      <c r="B827" s="393"/>
      <c r="C827" s="393"/>
      <c r="D827" s="393"/>
      <c r="E827" s="949" t="s">
        <v>1313</v>
      </c>
      <c r="F827" s="950"/>
      <c r="G827" s="950"/>
      <c r="H827" s="950"/>
      <c r="I827" s="950"/>
      <c r="J827" s="950"/>
      <c r="K827" s="950"/>
      <c r="L827" s="950"/>
      <c r="M827" s="950"/>
      <c r="N827" s="305"/>
      <c r="R827" s="305"/>
    </row>
    <row r="828" spans="1:18" ht="15">
      <c r="A828" s="393"/>
      <c r="B828" s="393"/>
      <c r="C828" s="393"/>
      <c r="D828" s="393"/>
      <c r="E828" s="858" t="s">
        <v>1312</v>
      </c>
      <c r="F828" s="858"/>
      <c r="G828" s="858"/>
      <c r="H828" s="858"/>
      <c r="I828" s="858"/>
      <c r="J828" s="858"/>
      <c r="K828" s="858"/>
      <c r="L828" s="858"/>
      <c r="M828" s="858"/>
      <c r="N828" s="305"/>
      <c r="R828" s="305"/>
    </row>
    <row r="829" spans="1:18" ht="15">
      <c r="A829" s="393"/>
      <c r="B829" s="393"/>
      <c r="C829" s="393"/>
      <c r="D829" s="393"/>
      <c r="E829" s="858" t="s">
        <v>1311</v>
      </c>
      <c r="F829" s="858"/>
      <c r="G829" s="858" t="s">
        <v>1310</v>
      </c>
      <c r="H829" s="858"/>
      <c r="I829" s="858" t="s">
        <v>1309</v>
      </c>
      <c r="J829" s="858"/>
      <c r="K829" s="858" t="s">
        <v>1308</v>
      </c>
      <c r="L829" s="858"/>
      <c r="M829" s="858"/>
      <c r="N829" s="305"/>
      <c r="R829" s="305"/>
    </row>
    <row r="830" spans="1:18" ht="15">
      <c r="A830" s="339" t="s">
        <v>1307</v>
      </c>
      <c r="B830" s="339"/>
      <c r="C830" s="339" t="s">
        <v>1282</v>
      </c>
      <c r="D830" s="893"/>
      <c r="E830" s="859" t="s">
        <v>1306</v>
      </c>
      <c r="F830" s="859"/>
      <c r="G830" s="859" t="s">
        <v>1306</v>
      </c>
      <c r="H830" s="859"/>
      <c r="I830" s="859" t="s">
        <v>1306</v>
      </c>
      <c r="J830" s="859"/>
      <c r="K830" s="859" t="s">
        <v>1306</v>
      </c>
      <c r="L830" s="859"/>
      <c r="M830" s="860" t="s">
        <v>1</v>
      </c>
      <c r="N830" s="305"/>
      <c r="R830" s="305"/>
    </row>
    <row r="831" spans="1:18" ht="15">
      <c r="A831" s="408" t="s">
        <v>1322</v>
      </c>
      <c r="B831" s="339"/>
      <c r="C831" s="394" t="s">
        <v>1302</v>
      </c>
      <c r="D831" s="893"/>
      <c r="E831" s="786">
        <v>0.009807249973301391</v>
      </c>
      <c r="F831" s="855"/>
      <c r="G831" s="786">
        <v>0</v>
      </c>
      <c r="H831" s="855"/>
      <c r="I831" s="786">
        <v>0</v>
      </c>
      <c r="J831" s="855"/>
      <c r="K831" s="786">
        <v>0</v>
      </c>
      <c r="L831" s="855"/>
      <c r="M831" s="786">
        <v>0.009807249973301391</v>
      </c>
      <c r="N831" s="305"/>
      <c r="R831" s="305"/>
    </row>
    <row r="832" spans="1:18" ht="15">
      <c r="A832" s="408" t="s">
        <v>1321</v>
      </c>
      <c r="B832" s="408"/>
      <c r="C832" s="394" t="s">
        <v>1300</v>
      </c>
      <c r="D832" s="394"/>
      <c r="E832" s="786">
        <v>0.007301501201907908</v>
      </c>
      <c r="F832" s="855"/>
      <c r="G832" s="786">
        <v>0</v>
      </c>
      <c r="H832" s="855"/>
      <c r="I832" s="786">
        <v>0</v>
      </c>
      <c r="J832" s="855"/>
      <c r="K832" s="786">
        <v>0</v>
      </c>
      <c r="L832" s="855"/>
      <c r="M832" s="786">
        <v>0.007301501201907908</v>
      </c>
      <c r="N832" s="305"/>
      <c r="R832" s="305"/>
    </row>
    <row r="833" spans="2:18" ht="15">
      <c r="B833" s="342"/>
      <c r="C833" s="394" t="s">
        <v>1299</v>
      </c>
      <c r="D833" s="409"/>
      <c r="E833" s="786">
        <v>0.007880449969411929</v>
      </c>
      <c r="F833" s="855"/>
      <c r="G833" s="786">
        <v>7.068389188402775E-05</v>
      </c>
      <c r="H833" s="855"/>
      <c r="I833" s="786">
        <v>0</v>
      </c>
      <c r="J833" s="855"/>
      <c r="K833" s="786">
        <v>0</v>
      </c>
      <c r="L833" s="855"/>
      <c r="M833" s="786">
        <v>0.007951133861295956</v>
      </c>
      <c r="N833" s="305"/>
      <c r="R833" s="305"/>
    </row>
    <row r="834" spans="1:18" ht="15">
      <c r="A834" s="342"/>
      <c r="B834" s="342"/>
      <c r="C834" s="394" t="s">
        <v>1298</v>
      </c>
      <c r="D834" s="409"/>
      <c r="E834" s="786">
        <v>0.011833889234352522</v>
      </c>
      <c r="F834" s="855"/>
      <c r="G834" s="786">
        <v>0</v>
      </c>
      <c r="H834" s="855"/>
      <c r="I834" s="786">
        <v>0</v>
      </c>
      <c r="J834" s="855"/>
      <c r="K834" s="786">
        <v>0</v>
      </c>
      <c r="L834" s="855"/>
      <c r="M834" s="786">
        <v>0.011833889234352522</v>
      </c>
      <c r="N834" s="305"/>
      <c r="R834" s="305"/>
    </row>
    <row r="835" spans="1:18" ht="15">
      <c r="A835" s="342"/>
      <c r="B835" s="342"/>
      <c r="C835" s="394" t="s">
        <v>1296</v>
      </c>
      <c r="D835" s="409"/>
      <c r="E835" s="786">
        <v>0.013650839528057469</v>
      </c>
      <c r="F835" s="855"/>
      <c r="G835" s="786">
        <v>0</v>
      </c>
      <c r="H835" s="855"/>
      <c r="I835" s="786">
        <v>0</v>
      </c>
      <c r="J835" s="855"/>
      <c r="K835" s="786">
        <v>0</v>
      </c>
      <c r="L835" s="855"/>
      <c r="M835" s="786">
        <v>0.013650839528057469</v>
      </c>
      <c r="N835" s="305"/>
      <c r="R835" s="305"/>
    </row>
    <row r="836" spans="1:18" ht="15">
      <c r="A836" s="342"/>
      <c r="B836" s="342"/>
      <c r="C836" s="394" t="s">
        <v>1295</v>
      </c>
      <c r="D836" s="409"/>
      <c r="E836" s="786">
        <v>0.021815990915845792</v>
      </c>
      <c r="F836" s="855"/>
      <c r="G836" s="786">
        <v>0.00016981364349642538</v>
      </c>
      <c r="H836" s="855"/>
      <c r="I836" s="786">
        <v>0.00014925145761315308</v>
      </c>
      <c r="J836" s="855"/>
      <c r="K836" s="786">
        <v>0</v>
      </c>
      <c r="L836" s="855"/>
      <c r="M836" s="786">
        <v>0.022135056016955368</v>
      </c>
      <c r="N836" s="305"/>
      <c r="R836" s="305"/>
    </row>
    <row r="837" spans="1:18" ht="15">
      <c r="A837" s="342"/>
      <c r="B837" s="342"/>
      <c r="C837" s="394" t="s">
        <v>1294</v>
      </c>
      <c r="D837" s="409"/>
      <c r="E837" s="786">
        <v>0.027083602452081804</v>
      </c>
      <c r="F837" s="855"/>
      <c r="G837" s="786">
        <v>0</v>
      </c>
      <c r="H837" s="855"/>
      <c r="I837" s="786">
        <v>0</v>
      </c>
      <c r="J837" s="855"/>
      <c r="K837" s="786">
        <v>0</v>
      </c>
      <c r="L837" s="855"/>
      <c r="M837" s="786">
        <v>0.027083602452081804</v>
      </c>
      <c r="N837" s="305"/>
      <c r="R837" s="305"/>
    </row>
    <row r="838" spans="1:18" ht="15">
      <c r="A838" s="342"/>
      <c r="B838" s="342"/>
      <c r="C838" s="394" t="s">
        <v>1292</v>
      </c>
      <c r="D838" s="409"/>
      <c r="E838" s="786">
        <v>0.025353580468617538</v>
      </c>
      <c r="F838" s="855"/>
      <c r="G838" s="786">
        <v>0</v>
      </c>
      <c r="H838" s="855"/>
      <c r="I838" s="786">
        <v>0</v>
      </c>
      <c r="J838" s="855"/>
      <c r="K838" s="786">
        <v>0</v>
      </c>
      <c r="L838" s="855"/>
      <c r="M838" s="786">
        <v>0.025353580468617538</v>
      </c>
      <c r="N838" s="305"/>
      <c r="R838" s="305"/>
    </row>
    <row r="839" spans="1:18" ht="15">
      <c r="A839" s="342"/>
      <c r="B839" s="342"/>
      <c r="C839" s="394" t="s">
        <v>1291</v>
      </c>
      <c r="D839" s="409"/>
      <c r="E839" s="786">
        <v>0.026809782885876144</v>
      </c>
      <c r="F839" s="855"/>
      <c r="G839" s="786">
        <v>0.0002732368573599088</v>
      </c>
      <c r="H839" s="855"/>
      <c r="I839" s="786">
        <v>0</v>
      </c>
      <c r="J839" s="855"/>
      <c r="K839" s="786">
        <v>0</v>
      </c>
      <c r="L839" s="855"/>
      <c r="M839" s="786">
        <v>0.027083019743236052</v>
      </c>
      <c r="N839" s="305"/>
      <c r="R839" s="305"/>
    </row>
    <row r="840" spans="1:18" ht="15">
      <c r="A840" s="342"/>
      <c r="B840" s="342"/>
      <c r="C840" s="394" t="s">
        <v>1289</v>
      </c>
      <c r="D840" s="409"/>
      <c r="E840" s="786">
        <v>0.013927573198343361</v>
      </c>
      <c r="F840" s="855"/>
      <c r="G840" s="786">
        <v>0</v>
      </c>
      <c r="H840" s="855"/>
      <c r="I840" s="786">
        <v>0</v>
      </c>
      <c r="J840" s="855"/>
      <c r="K840" s="786">
        <v>0</v>
      </c>
      <c r="L840" s="855"/>
      <c r="M840" s="786">
        <v>0.013927573198343361</v>
      </c>
      <c r="N840" s="305"/>
      <c r="R840" s="305"/>
    </row>
    <row r="841" spans="1:18" ht="15">
      <c r="A841" s="342"/>
      <c r="B841" s="342"/>
      <c r="C841" s="394" t="s">
        <v>1287</v>
      </c>
      <c r="D841" s="409"/>
      <c r="E841" s="786">
        <v>0.01649823892823766</v>
      </c>
      <c r="F841" s="855"/>
      <c r="G841" s="786">
        <v>0</v>
      </c>
      <c r="H841" s="855"/>
      <c r="I841" s="786">
        <v>0</v>
      </c>
      <c r="J841" s="855"/>
      <c r="K841" s="786">
        <v>0</v>
      </c>
      <c r="L841" s="855"/>
      <c r="M841" s="786">
        <v>0.01649823892823766</v>
      </c>
      <c r="N841" s="305"/>
      <c r="R841" s="305"/>
    </row>
    <row r="842" spans="1:18" ht="15">
      <c r="A842" s="342"/>
      <c r="B842" s="342"/>
      <c r="C842" s="394" t="s">
        <v>1286</v>
      </c>
      <c r="D842" s="409"/>
      <c r="E842" s="786">
        <v>0.016118937207543767</v>
      </c>
      <c r="F842" s="855"/>
      <c r="G842" s="786">
        <v>0</v>
      </c>
      <c r="H842" s="855"/>
      <c r="I842" s="786">
        <v>0</v>
      </c>
      <c r="J842" s="855"/>
      <c r="K842" s="786">
        <v>0</v>
      </c>
      <c r="L842" s="855"/>
      <c r="M842" s="786">
        <v>0.016118937207543767</v>
      </c>
      <c r="N842" s="305"/>
      <c r="R842" s="305"/>
    </row>
    <row r="843" spans="1:18" ht="15">
      <c r="A843" s="411"/>
      <c r="B843" s="411"/>
      <c r="C843" s="394" t="s">
        <v>1285</v>
      </c>
      <c r="D843" s="409"/>
      <c r="E843" s="786">
        <v>0.011059846441010341</v>
      </c>
      <c r="F843" s="855"/>
      <c r="G843" s="786">
        <v>0</v>
      </c>
      <c r="H843" s="855"/>
      <c r="I843" s="786">
        <v>0</v>
      </c>
      <c r="J843" s="855"/>
      <c r="K843" s="786">
        <v>0</v>
      </c>
      <c r="L843" s="855"/>
      <c r="M843" s="786">
        <v>0.011059846441010341</v>
      </c>
      <c r="N843" s="305"/>
      <c r="R843" s="305"/>
    </row>
    <row r="844" spans="1:18" ht="15">
      <c r="A844" s="413"/>
      <c r="B844" s="413"/>
      <c r="C844" s="394" t="s">
        <v>1278</v>
      </c>
      <c r="D844" s="409"/>
      <c r="E844" s="786">
        <v>0.0005220307350285694</v>
      </c>
      <c r="F844" s="855"/>
      <c r="G844" s="786">
        <v>0</v>
      </c>
      <c r="H844" s="855"/>
      <c r="I844" s="786">
        <v>0</v>
      </c>
      <c r="J844" s="855"/>
      <c r="K844" s="786">
        <v>0</v>
      </c>
      <c r="L844" s="855"/>
      <c r="M844" s="786">
        <v>0.0005220307350285694</v>
      </c>
      <c r="N844" s="305"/>
      <c r="R844" s="305"/>
    </row>
    <row r="845" spans="1:18" ht="15">
      <c r="A845" s="412" t="s">
        <v>1320</v>
      </c>
      <c r="B845" s="412"/>
      <c r="C845" s="342"/>
      <c r="D845" s="342"/>
      <c r="E845" s="788">
        <v>0.2096635131396162</v>
      </c>
      <c r="F845" s="856"/>
      <c r="G845" s="788">
        <v>0.000513734392740362</v>
      </c>
      <c r="H845" s="857"/>
      <c r="I845" s="788">
        <v>0.00014925145761315308</v>
      </c>
      <c r="J845" s="857"/>
      <c r="K845" s="788">
        <v>0</v>
      </c>
      <c r="L845" s="856"/>
      <c r="M845" s="788">
        <v>0.21032649898996972</v>
      </c>
      <c r="N845" s="305"/>
      <c r="R845" s="305"/>
    </row>
    <row r="846" spans="1:18" ht="15">
      <c r="A846" s="412"/>
      <c r="B846" s="412"/>
      <c r="C846" s="342"/>
      <c r="D846" s="342"/>
      <c r="E846" s="892"/>
      <c r="F846" s="892"/>
      <c r="G846" s="892"/>
      <c r="H846" s="892"/>
      <c r="I846" s="892"/>
      <c r="J846" s="892"/>
      <c r="K846" s="892"/>
      <c r="L846" s="892"/>
      <c r="M846" s="892"/>
      <c r="N846" s="305"/>
      <c r="R846" s="305"/>
    </row>
    <row r="847" spans="1:18" ht="12.75" customHeight="1">
      <c r="A847" s="393"/>
      <c r="B847" s="393"/>
      <c r="C847" s="393"/>
      <c r="D847" s="393"/>
      <c r="E847" s="949" t="s">
        <v>1313</v>
      </c>
      <c r="F847" s="950"/>
      <c r="G847" s="950"/>
      <c r="H847" s="950"/>
      <c r="I847" s="950"/>
      <c r="J847" s="950"/>
      <c r="K847" s="950"/>
      <c r="L847" s="950"/>
      <c r="M847" s="950"/>
      <c r="N847" s="305"/>
      <c r="R847" s="305"/>
    </row>
    <row r="848" spans="1:18" ht="15">
      <c r="A848" s="393"/>
      <c r="B848" s="393"/>
      <c r="C848" s="393"/>
      <c r="D848" s="393"/>
      <c r="E848" s="858" t="s">
        <v>1312</v>
      </c>
      <c r="F848" s="858"/>
      <c r="G848" s="858"/>
      <c r="H848" s="858"/>
      <c r="I848" s="858"/>
      <c r="J848" s="858"/>
      <c r="K848" s="858"/>
      <c r="L848" s="858"/>
      <c r="M848" s="858"/>
      <c r="N848" s="305"/>
      <c r="R848" s="305"/>
    </row>
    <row r="849" spans="1:18" ht="15">
      <c r="A849" s="393"/>
      <c r="B849" s="393"/>
      <c r="C849" s="393"/>
      <c r="D849" s="393"/>
      <c r="E849" s="858" t="s">
        <v>1311</v>
      </c>
      <c r="F849" s="858"/>
      <c r="G849" s="858" t="s">
        <v>1310</v>
      </c>
      <c r="H849" s="858"/>
      <c r="I849" s="858" t="s">
        <v>1309</v>
      </c>
      <c r="J849" s="858"/>
      <c r="K849" s="858" t="s">
        <v>1308</v>
      </c>
      <c r="L849" s="858"/>
      <c r="M849" s="858"/>
      <c r="N849" s="305"/>
      <c r="R849" s="305"/>
    </row>
    <row r="850" spans="1:18" ht="15">
      <c r="A850" s="339" t="s">
        <v>1307</v>
      </c>
      <c r="B850" s="339"/>
      <c r="C850" s="339" t="s">
        <v>1282</v>
      </c>
      <c r="D850" s="893"/>
      <c r="E850" s="859" t="s">
        <v>1306</v>
      </c>
      <c r="F850" s="859"/>
      <c r="G850" s="859" t="s">
        <v>1306</v>
      </c>
      <c r="H850" s="859"/>
      <c r="I850" s="859" t="s">
        <v>1306</v>
      </c>
      <c r="J850" s="859"/>
      <c r="K850" s="859" t="s">
        <v>1306</v>
      </c>
      <c r="L850" s="859"/>
      <c r="M850" s="860" t="s">
        <v>1</v>
      </c>
      <c r="N850" s="305"/>
      <c r="R850" s="305"/>
    </row>
    <row r="851" spans="1:18" ht="15">
      <c r="A851" s="408" t="s">
        <v>1319</v>
      </c>
      <c r="B851" s="339"/>
      <c r="C851" s="394" t="s">
        <v>1302</v>
      </c>
      <c r="D851" s="893"/>
      <c r="E851" s="786">
        <v>0.40052742637137007</v>
      </c>
      <c r="F851" s="855"/>
      <c r="G851" s="786">
        <v>6.342757986507832E-05</v>
      </c>
      <c r="H851" s="855"/>
      <c r="I851" s="786">
        <v>1.3286549336274944E-05</v>
      </c>
      <c r="J851" s="855"/>
      <c r="K851" s="786">
        <v>4.578233592979157E-05</v>
      </c>
      <c r="L851" s="855"/>
      <c r="M851" s="786">
        <v>0.40064992283650125</v>
      </c>
      <c r="N851" s="305"/>
      <c r="R851" s="305"/>
    </row>
    <row r="852" spans="2:18" ht="15">
      <c r="B852" s="408"/>
      <c r="C852" s="394" t="s">
        <v>1300</v>
      </c>
      <c r="D852" s="409"/>
      <c r="E852" s="786">
        <v>0.2784680439754653</v>
      </c>
      <c r="F852" s="855"/>
      <c r="G852" s="786">
        <v>0.0002752422259913146</v>
      </c>
      <c r="H852" s="855"/>
      <c r="I852" s="786">
        <v>7.180042875134185E-05</v>
      </c>
      <c r="J852" s="855"/>
      <c r="K852" s="786">
        <v>0</v>
      </c>
      <c r="L852" s="855"/>
      <c r="M852" s="786">
        <v>0.27881508663020793</v>
      </c>
      <c r="N852" s="305"/>
      <c r="R852" s="305"/>
    </row>
    <row r="853" spans="1:18" ht="15">
      <c r="A853" s="342"/>
      <c r="B853" s="342"/>
      <c r="C853" s="394" t="s">
        <v>1299</v>
      </c>
      <c r="D853" s="409"/>
      <c r="E853" s="786">
        <v>0.3777731201967932</v>
      </c>
      <c r="F853" s="855"/>
      <c r="G853" s="786">
        <v>0.0005574426141402673</v>
      </c>
      <c r="H853" s="855"/>
      <c r="I853" s="786">
        <v>0</v>
      </c>
      <c r="J853" s="855"/>
      <c r="K853" s="786">
        <v>0</v>
      </c>
      <c r="L853" s="855"/>
      <c r="M853" s="786">
        <v>0.37833056281093347</v>
      </c>
      <c r="N853" s="305"/>
      <c r="R853" s="305"/>
    </row>
    <row r="854" spans="1:18" ht="15">
      <c r="A854" s="342"/>
      <c r="B854" s="342"/>
      <c r="C854" s="394" t="s">
        <v>1298</v>
      </c>
      <c r="D854" s="409"/>
      <c r="E854" s="786">
        <v>0.47897425495893076</v>
      </c>
      <c r="F854" s="855"/>
      <c r="G854" s="786">
        <v>0.00039007984590238323</v>
      </c>
      <c r="H854" s="855"/>
      <c r="I854" s="786">
        <v>0</v>
      </c>
      <c r="J854" s="855"/>
      <c r="K854" s="786">
        <v>0.00010439368741490255</v>
      </c>
      <c r="L854" s="855"/>
      <c r="M854" s="786">
        <v>0.47946872849224803</v>
      </c>
      <c r="N854" s="305"/>
      <c r="R854" s="305"/>
    </row>
    <row r="855" spans="1:18" ht="15">
      <c r="A855" s="342"/>
      <c r="B855" s="342"/>
      <c r="C855" s="394" t="s">
        <v>1296</v>
      </c>
      <c r="D855" s="409"/>
      <c r="E855" s="786">
        <v>0.6080786930733132</v>
      </c>
      <c r="F855" s="855"/>
      <c r="G855" s="786">
        <v>0.00020133785614082178</v>
      </c>
      <c r="H855" s="855"/>
      <c r="I855" s="786">
        <v>0.00023137842380066144</v>
      </c>
      <c r="J855" s="855"/>
      <c r="K855" s="786">
        <v>0.0007438111232815933</v>
      </c>
      <c r="L855" s="855"/>
      <c r="M855" s="786">
        <v>0.6092552204765362</v>
      </c>
      <c r="N855" s="305"/>
      <c r="R855" s="305"/>
    </row>
    <row r="856" spans="1:18" ht="15">
      <c r="A856" s="342"/>
      <c r="B856" s="342"/>
      <c r="C856" s="394" t="s">
        <v>1295</v>
      </c>
      <c r="D856" s="409"/>
      <c r="E856" s="786">
        <v>0.7820418384807675</v>
      </c>
      <c r="F856" s="855"/>
      <c r="G856" s="786">
        <v>0.0009342624167773145</v>
      </c>
      <c r="H856" s="855"/>
      <c r="I856" s="786">
        <v>0.00014725944819594223</v>
      </c>
      <c r="J856" s="855"/>
      <c r="K856" s="786">
        <v>0.0009214400036082013</v>
      </c>
      <c r="L856" s="855"/>
      <c r="M856" s="786">
        <v>0.7840448003493489</v>
      </c>
      <c r="N856" s="305"/>
      <c r="R856" s="305"/>
    </row>
    <row r="857" spans="1:18" ht="15">
      <c r="A857" s="342"/>
      <c r="B857" s="342"/>
      <c r="C857" s="394" t="s">
        <v>1294</v>
      </c>
      <c r="D857" s="409"/>
      <c r="E857" s="786">
        <v>0.9550160564549987</v>
      </c>
      <c r="F857" s="855"/>
      <c r="G857" s="786">
        <v>0.0009755023689129133</v>
      </c>
      <c r="H857" s="855"/>
      <c r="I857" s="786">
        <v>0</v>
      </c>
      <c r="J857" s="855"/>
      <c r="K857" s="786">
        <v>0.0014331003011239</v>
      </c>
      <c r="L857" s="855"/>
      <c r="M857" s="786">
        <v>0.9574246591250354</v>
      </c>
      <c r="N857" s="305"/>
      <c r="R857" s="305"/>
    </row>
    <row r="858" spans="1:18" ht="15">
      <c r="A858" s="342"/>
      <c r="B858" s="342"/>
      <c r="C858" s="394" t="s">
        <v>1292</v>
      </c>
      <c r="D858" s="409"/>
      <c r="E858" s="786">
        <v>1.2258193074449826</v>
      </c>
      <c r="F858" s="855"/>
      <c r="G858" s="786">
        <v>0.00018270821958845895</v>
      </c>
      <c r="H858" s="855"/>
      <c r="I858" s="786">
        <v>0.0003288119606199748</v>
      </c>
      <c r="J858" s="855"/>
      <c r="K858" s="786">
        <v>0.002479994735409735</v>
      </c>
      <c r="L858" s="855"/>
      <c r="M858" s="786">
        <v>1.2288108223606007</v>
      </c>
      <c r="N858" s="305"/>
      <c r="R858" s="305"/>
    </row>
    <row r="859" spans="1:18" ht="15">
      <c r="A859" s="342"/>
      <c r="B859" s="342"/>
      <c r="C859" s="394" t="s">
        <v>1291</v>
      </c>
      <c r="D859" s="409"/>
      <c r="E859" s="786">
        <v>1.3024867514051344</v>
      </c>
      <c r="F859" s="855"/>
      <c r="G859" s="786">
        <v>0.0013592767043257075</v>
      </c>
      <c r="H859" s="855"/>
      <c r="I859" s="786">
        <v>0</v>
      </c>
      <c r="J859" s="855"/>
      <c r="K859" s="786">
        <v>0.0021814499278498983</v>
      </c>
      <c r="L859" s="855"/>
      <c r="M859" s="786">
        <v>1.30602747803731</v>
      </c>
      <c r="N859" s="305"/>
      <c r="R859" s="305"/>
    </row>
    <row r="860" spans="1:18" ht="15">
      <c r="A860" s="342"/>
      <c r="B860" s="342"/>
      <c r="C860" s="394" t="s">
        <v>1289</v>
      </c>
      <c r="D860" s="409"/>
      <c r="E860" s="786">
        <v>1.4291099211606417</v>
      </c>
      <c r="F860" s="855"/>
      <c r="G860" s="786">
        <v>0.001011805608772893</v>
      </c>
      <c r="H860" s="855"/>
      <c r="I860" s="786">
        <v>0.0008360781770632231</v>
      </c>
      <c r="J860" s="855"/>
      <c r="K860" s="786">
        <v>0.001389310669599341</v>
      </c>
      <c r="L860" s="855"/>
      <c r="M860" s="786">
        <v>1.4323471156160772</v>
      </c>
      <c r="N860" s="305"/>
      <c r="R860" s="305"/>
    </row>
    <row r="861" spans="1:18" ht="15">
      <c r="A861" s="342"/>
      <c r="B861" s="342"/>
      <c r="C861" s="394" t="s">
        <v>1287</v>
      </c>
      <c r="D861" s="409"/>
      <c r="E861" s="786">
        <v>1.4082371527367272</v>
      </c>
      <c r="F861" s="855"/>
      <c r="G861" s="786">
        <v>0.000717800443665608</v>
      </c>
      <c r="H861" s="855"/>
      <c r="I861" s="786">
        <v>0.0007263640474586066</v>
      </c>
      <c r="J861" s="855"/>
      <c r="K861" s="786">
        <v>0.0009838085761699844</v>
      </c>
      <c r="L861" s="855"/>
      <c r="M861" s="786">
        <v>1.4106651258040215</v>
      </c>
      <c r="N861" s="305"/>
      <c r="R861" s="305"/>
    </row>
    <row r="862" spans="1:18" ht="15">
      <c r="A862" s="342"/>
      <c r="B862" s="342"/>
      <c r="C862" s="394" t="s">
        <v>1286</v>
      </c>
      <c r="D862" s="409"/>
      <c r="E862" s="786">
        <v>0.7759554480618105</v>
      </c>
      <c r="F862" s="855"/>
      <c r="G862" s="786">
        <v>0.0003282562790861764</v>
      </c>
      <c r="H862" s="855"/>
      <c r="I862" s="786">
        <v>0</v>
      </c>
      <c r="J862" s="855"/>
      <c r="K862" s="786">
        <v>0.0005109961592400685</v>
      </c>
      <c r="L862" s="855"/>
      <c r="M862" s="786">
        <v>0.7767947005001368</v>
      </c>
      <c r="N862" s="305"/>
      <c r="R862" s="305"/>
    </row>
    <row r="863" spans="1:18" ht="15">
      <c r="A863" s="411"/>
      <c r="B863" s="411"/>
      <c r="C863" s="394" t="s">
        <v>1285</v>
      </c>
      <c r="D863" s="409"/>
      <c r="E863" s="786">
        <v>0.20298249909678753</v>
      </c>
      <c r="F863" s="855"/>
      <c r="G863" s="786">
        <v>0.0003303799501230546</v>
      </c>
      <c r="H863" s="855"/>
      <c r="I863" s="786">
        <v>0</v>
      </c>
      <c r="J863" s="855"/>
      <c r="K863" s="786">
        <v>0.0011080251945705167</v>
      </c>
      <c r="L863" s="855"/>
      <c r="M863" s="786">
        <v>0.2044209042414811</v>
      </c>
      <c r="N863" s="305"/>
      <c r="R863" s="305"/>
    </row>
    <row r="864" spans="1:18" ht="15">
      <c r="A864" s="413"/>
      <c r="B864" s="413"/>
      <c r="C864" s="394" t="s">
        <v>1278</v>
      </c>
      <c r="D864" s="409"/>
      <c r="E864" s="786">
        <v>0.0002927113483787677</v>
      </c>
      <c r="F864" s="855"/>
      <c r="G864" s="786">
        <v>0</v>
      </c>
      <c r="H864" s="855"/>
      <c r="I864" s="786">
        <v>0</v>
      </c>
      <c r="J864" s="855"/>
      <c r="K864" s="786">
        <v>0</v>
      </c>
      <c r="L864" s="855"/>
      <c r="M864" s="786">
        <v>0.0002927113483787677</v>
      </c>
      <c r="N864" s="305"/>
      <c r="R864" s="305"/>
    </row>
    <row r="865" spans="1:18" ht="15">
      <c r="A865" s="412" t="s">
        <v>1318</v>
      </c>
      <c r="B865" s="412"/>
      <c r="C865" s="342"/>
      <c r="D865" s="342"/>
      <c r="E865" s="788">
        <v>10.225763224766101</v>
      </c>
      <c r="F865" s="856"/>
      <c r="G865" s="788">
        <v>0.007327522113291992</v>
      </c>
      <c r="H865" s="857"/>
      <c r="I865" s="788">
        <v>0.002354979035226025</v>
      </c>
      <c r="J865" s="857"/>
      <c r="K865" s="788">
        <v>0.011902112714197931</v>
      </c>
      <c r="L865" s="856"/>
      <c r="M865" s="788">
        <v>10.247347838628816</v>
      </c>
      <c r="N865" s="305"/>
      <c r="R865" s="305"/>
    </row>
    <row r="866" spans="1:18" ht="15">
      <c r="A866" s="412"/>
      <c r="B866" s="412"/>
      <c r="C866" s="342"/>
      <c r="D866" s="342"/>
      <c r="E866" s="346"/>
      <c r="F866" s="394"/>
      <c r="G866" s="346"/>
      <c r="H866" s="342"/>
      <c r="I866" s="346"/>
      <c r="J866" s="342"/>
      <c r="K866" s="398"/>
      <c r="L866" s="342"/>
      <c r="M866" s="346"/>
      <c r="N866" s="305"/>
      <c r="R866" s="305"/>
    </row>
    <row r="867" spans="1:18" ht="15">
      <c r="A867" s="412"/>
      <c r="B867" s="412"/>
      <c r="C867" s="342"/>
      <c r="D867" s="342"/>
      <c r="E867" s="346"/>
      <c r="F867" s="394"/>
      <c r="G867" s="346"/>
      <c r="H867" s="342"/>
      <c r="I867" s="346"/>
      <c r="J867" s="342"/>
      <c r="K867" s="398"/>
      <c r="L867" s="342"/>
      <c r="M867" s="346"/>
      <c r="N867" s="305"/>
      <c r="R867" s="305"/>
    </row>
    <row r="868" spans="1:18" ht="15">
      <c r="A868" s="412"/>
      <c r="B868" s="412"/>
      <c r="C868" s="342"/>
      <c r="D868" s="342"/>
      <c r="E868" s="346"/>
      <c r="F868" s="394"/>
      <c r="G868" s="346"/>
      <c r="H868" s="342"/>
      <c r="I868" s="346"/>
      <c r="J868" s="342"/>
      <c r="K868" s="398"/>
      <c r="L868" s="342"/>
      <c r="M868" s="346"/>
      <c r="N868" s="305"/>
      <c r="R868" s="305"/>
    </row>
    <row r="869" spans="1:18" ht="15">
      <c r="A869" s="412"/>
      <c r="B869" s="412"/>
      <c r="C869" s="342"/>
      <c r="D869" s="342"/>
      <c r="E869" s="346"/>
      <c r="F869" s="394"/>
      <c r="G869" s="346"/>
      <c r="H869" s="342"/>
      <c r="I869" s="346"/>
      <c r="J869" s="342"/>
      <c r="K869" s="398"/>
      <c r="L869" s="342"/>
      <c r="M869" s="346"/>
      <c r="N869" s="305"/>
      <c r="R869" s="305"/>
    </row>
    <row r="870" spans="1:18" ht="15">
      <c r="A870" s="412"/>
      <c r="B870" s="412"/>
      <c r="C870" s="342"/>
      <c r="D870" s="342"/>
      <c r="E870" s="346"/>
      <c r="F870" s="394"/>
      <c r="G870" s="346"/>
      <c r="H870" s="342"/>
      <c r="I870" s="346"/>
      <c r="J870" s="342"/>
      <c r="K870" s="398"/>
      <c r="L870" s="342"/>
      <c r="M870" s="346"/>
      <c r="N870" s="305"/>
      <c r="R870" s="305"/>
    </row>
    <row r="871" spans="1:18" ht="15">
      <c r="A871" s="412"/>
      <c r="B871" s="412"/>
      <c r="C871" s="342"/>
      <c r="D871" s="342"/>
      <c r="E871" s="346"/>
      <c r="F871" s="394"/>
      <c r="G871" s="346"/>
      <c r="H871" s="342"/>
      <c r="I871" s="346"/>
      <c r="J871" s="342"/>
      <c r="K871" s="398"/>
      <c r="L871" s="342"/>
      <c r="M871" s="346"/>
      <c r="N871" s="305"/>
      <c r="R871" s="305"/>
    </row>
    <row r="872" spans="1:18" ht="15">
      <c r="A872" s="412"/>
      <c r="B872" s="412"/>
      <c r="C872" s="342"/>
      <c r="D872" s="342"/>
      <c r="E872" s="346"/>
      <c r="F872" s="394"/>
      <c r="G872" s="346"/>
      <c r="H872" s="342"/>
      <c r="I872" s="346"/>
      <c r="J872" s="342"/>
      <c r="K872" s="398"/>
      <c r="L872" s="342"/>
      <c r="M872" s="346"/>
      <c r="N872" s="305"/>
      <c r="R872" s="305"/>
    </row>
    <row r="873" spans="1:18" ht="15">
      <c r="A873" s="412"/>
      <c r="B873" s="412"/>
      <c r="C873" s="342"/>
      <c r="D873" s="342"/>
      <c r="E873" s="346"/>
      <c r="F873" s="394"/>
      <c r="G873" s="346"/>
      <c r="H873" s="342"/>
      <c r="I873" s="346"/>
      <c r="J873" s="342"/>
      <c r="K873" s="398"/>
      <c r="L873" s="342"/>
      <c r="M873" s="346"/>
      <c r="N873" s="305"/>
      <c r="R873" s="305"/>
    </row>
    <row r="874" spans="1:18" ht="15">
      <c r="A874" s="412"/>
      <c r="B874" s="412"/>
      <c r="C874" s="342"/>
      <c r="D874" s="342"/>
      <c r="E874" s="346"/>
      <c r="F874" s="394"/>
      <c r="G874" s="346"/>
      <c r="H874" s="342"/>
      <c r="I874" s="346"/>
      <c r="J874" s="342"/>
      <c r="K874" s="398"/>
      <c r="L874" s="342"/>
      <c r="M874" s="346"/>
      <c r="N874" s="305"/>
      <c r="R874" s="305"/>
    </row>
    <row r="875" spans="1:18" ht="15">
      <c r="A875" s="412"/>
      <c r="B875" s="412"/>
      <c r="C875" s="342"/>
      <c r="D875" s="342"/>
      <c r="E875" s="346"/>
      <c r="F875" s="394"/>
      <c r="G875" s="346"/>
      <c r="H875" s="342"/>
      <c r="I875" s="346"/>
      <c r="J875" s="342"/>
      <c r="K875" s="398"/>
      <c r="L875" s="342"/>
      <c r="M875" s="346"/>
      <c r="N875" s="305"/>
      <c r="R875" s="305"/>
    </row>
    <row r="876" spans="1:18" ht="15">
      <c r="A876" s="412"/>
      <c r="B876" s="412"/>
      <c r="C876" s="342"/>
      <c r="D876" s="342"/>
      <c r="E876" s="346"/>
      <c r="F876" s="394"/>
      <c r="G876" s="346"/>
      <c r="H876" s="342"/>
      <c r="I876" s="346"/>
      <c r="J876" s="342"/>
      <c r="K876" s="398"/>
      <c r="L876" s="342"/>
      <c r="M876" s="346"/>
      <c r="N876" s="305"/>
      <c r="R876" s="305"/>
    </row>
    <row r="877" spans="1:18" ht="15">
      <c r="A877" s="412"/>
      <c r="B877" s="412"/>
      <c r="C877" s="342"/>
      <c r="D877" s="342"/>
      <c r="E877" s="346"/>
      <c r="F877" s="394"/>
      <c r="G877" s="346"/>
      <c r="H877" s="342"/>
      <c r="I877" s="346"/>
      <c r="J877" s="342"/>
      <c r="K877" s="398"/>
      <c r="L877" s="342"/>
      <c r="M877" s="346"/>
      <c r="N877" s="305"/>
      <c r="R877" s="305"/>
    </row>
    <row r="878" spans="1:18" ht="15">
      <c r="A878" s="299" t="s">
        <v>1110</v>
      </c>
      <c r="B878" s="361"/>
      <c r="C878" s="361"/>
      <c r="D878" s="361"/>
      <c r="E878" s="362" t="s">
        <v>2201</v>
      </c>
      <c r="F878" s="363"/>
      <c r="G878" s="364"/>
      <c r="H878" s="365"/>
      <c r="I878" s="365"/>
      <c r="J878" s="366"/>
      <c r="K878" s="367"/>
      <c r="L878" s="368"/>
      <c r="M878" s="369" t="s">
        <v>1317</v>
      </c>
      <c r="N878" s="305"/>
      <c r="R878" s="305"/>
    </row>
    <row r="879" spans="1:18" ht="23.25">
      <c r="A879" s="297" t="s">
        <v>1157</v>
      </c>
      <c r="B879" s="300"/>
      <c r="C879" s="300"/>
      <c r="D879" s="300"/>
      <c r="E879" s="300"/>
      <c r="F879" s="301"/>
      <c r="G879" s="302"/>
      <c r="H879" s="302"/>
      <c r="I879" s="302"/>
      <c r="J879" s="303"/>
      <c r="K879" s="304"/>
      <c r="L879" s="302"/>
      <c r="M879" s="302"/>
      <c r="N879" s="305"/>
      <c r="R879" s="305"/>
    </row>
    <row r="880" spans="1:18" ht="15.75">
      <c r="A880" s="306" t="s">
        <v>1156</v>
      </c>
      <c r="B880" s="306"/>
      <c r="C880" s="306"/>
      <c r="D880" s="306"/>
      <c r="E880" s="306"/>
      <c r="F880" s="307"/>
      <c r="G880" s="308">
        <v>43830</v>
      </c>
      <c r="H880" s="303"/>
      <c r="J880" s="303"/>
      <c r="K880" s="309"/>
      <c r="L880" s="303"/>
      <c r="M880" s="310"/>
      <c r="N880" s="305"/>
      <c r="R880" s="305"/>
    </row>
    <row r="881" spans="1:18" ht="15.75">
      <c r="A881" s="306"/>
      <c r="B881" s="306"/>
      <c r="C881" s="306"/>
      <c r="D881" s="306"/>
      <c r="E881" s="306"/>
      <c r="F881" s="307"/>
      <c r="G881" s="303"/>
      <c r="H881" s="303"/>
      <c r="I881" s="311"/>
      <c r="J881" s="303"/>
      <c r="K881" s="309"/>
      <c r="L881" s="303"/>
      <c r="M881" s="310"/>
      <c r="N881" s="305"/>
      <c r="R881" s="305"/>
    </row>
    <row r="882" spans="1:18" ht="15">
      <c r="A882" s="303"/>
      <c r="B882" s="303"/>
      <c r="C882" s="303"/>
      <c r="D882" s="303"/>
      <c r="E882" s="303"/>
      <c r="F882" s="312"/>
      <c r="G882" s="303"/>
      <c r="H882" s="303"/>
      <c r="I882" s="303"/>
      <c r="J882" s="303"/>
      <c r="K882" s="309"/>
      <c r="L882" s="303"/>
      <c r="M882" s="310"/>
      <c r="N882" s="305"/>
      <c r="R882" s="305"/>
    </row>
    <row r="883" spans="1:18" ht="14.45" customHeight="1">
      <c r="A883" s="303"/>
      <c r="B883" s="303"/>
      <c r="C883" s="303"/>
      <c r="D883" s="303"/>
      <c r="E883" s="303"/>
      <c r="F883" s="312"/>
      <c r="G883" s="303"/>
      <c r="H883" s="303"/>
      <c r="I883" s="303"/>
      <c r="J883" s="303"/>
      <c r="K883" s="309"/>
      <c r="L883" s="303"/>
      <c r="M883" s="310"/>
      <c r="N883" s="305"/>
      <c r="R883" s="305"/>
    </row>
    <row r="884" spans="1:18" ht="15">
      <c r="A884" s="401" t="s">
        <v>1316</v>
      </c>
      <c r="B884" s="401"/>
      <c r="C884" s="401"/>
      <c r="D884" s="401"/>
      <c r="E884" s="401"/>
      <c r="F884" s="401"/>
      <c r="G884" s="401"/>
      <c r="H884" s="401"/>
      <c r="I884" s="401"/>
      <c r="J884" s="317"/>
      <c r="K884" s="947"/>
      <c r="L884" s="947"/>
      <c r="M884" s="426"/>
      <c r="N884" s="427"/>
      <c r="R884" s="427"/>
    </row>
    <row r="885" spans="1:18" ht="10.7" customHeight="1">
      <c r="A885" s="412"/>
      <c r="B885" s="412"/>
      <c r="C885" s="342"/>
      <c r="D885" s="342"/>
      <c r="E885" s="342"/>
      <c r="F885" s="419"/>
      <c r="G885" s="346"/>
      <c r="H885" s="394"/>
      <c r="I885" s="346"/>
      <c r="J885" s="342"/>
      <c r="K885" s="398"/>
      <c r="L885" s="342"/>
      <c r="M885" s="346"/>
      <c r="N885" s="305"/>
      <c r="R885" s="305"/>
    </row>
    <row r="886" spans="1:18" ht="15">
      <c r="A886" s="393"/>
      <c r="B886" s="393"/>
      <c r="C886" s="393"/>
      <c r="D886" s="393"/>
      <c r="E886" s="948" t="s">
        <v>1313</v>
      </c>
      <c r="F886" s="948"/>
      <c r="G886" s="948"/>
      <c r="H886" s="948"/>
      <c r="I886" s="948"/>
      <c r="J886" s="948"/>
      <c r="K886" s="948"/>
      <c r="L886" s="948"/>
      <c r="M886" s="948"/>
      <c r="N886" s="305"/>
      <c r="R886" s="305"/>
    </row>
    <row r="887" spans="1:18" ht="15">
      <c r="A887" s="393"/>
      <c r="B887" s="393"/>
      <c r="C887" s="393"/>
      <c r="D887" s="393"/>
      <c r="E887" s="826" t="s">
        <v>1312</v>
      </c>
      <c r="F887" s="458"/>
      <c r="G887" s="458"/>
      <c r="H887" s="458"/>
      <c r="I887" s="458"/>
      <c r="J887" s="458"/>
      <c r="K887" s="458"/>
      <c r="L887" s="458"/>
      <c r="M887" s="458"/>
      <c r="N887" s="305"/>
      <c r="R887" s="305"/>
    </row>
    <row r="888" spans="1:18" ht="15">
      <c r="A888" s="393"/>
      <c r="B888" s="393"/>
      <c r="C888" s="393"/>
      <c r="D888" s="393"/>
      <c r="E888" s="826" t="s">
        <v>1311</v>
      </c>
      <c r="F888" s="458"/>
      <c r="G888" s="826" t="s">
        <v>1310</v>
      </c>
      <c r="H888" s="826"/>
      <c r="I888" s="826" t="s">
        <v>1309</v>
      </c>
      <c r="J888" s="826"/>
      <c r="K888" s="826" t="s">
        <v>1308</v>
      </c>
      <c r="L888" s="458"/>
      <c r="M888" s="458"/>
      <c r="N888" s="305"/>
      <c r="R888" s="305"/>
    </row>
    <row r="889" spans="1:18" ht="15">
      <c r="A889" s="339" t="s">
        <v>1307</v>
      </c>
      <c r="B889" s="339"/>
      <c r="C889" s="339" t="s">
        <v>1282</v>
      </c>
      <c r="D889" s="893"/>
      <c r="E889" s="827" t="s">
        <v>1306</v>
      </c>
      <c r="F889" s="370"/>
      <c r="G889" s="827" t="s">
        <v>1306</v>
      </c>
      <c r="H889" s="370"/>
      <c r="I889" s="827" t="s">
        <v>1306</v>
      </c>
      <c r="J889" s="310"/>
      <c r="K889" s="827" t="s">
        <v>1306</v>
      </c>
      <c r="L889" s="310"/>
      <c r="M889" s="836" t="s">
        <v>1</v>
      </c>
      <c r="N889" s="305"/>
      <c r="R889" s="305"/>
    </row>
    <row r="890" spans="1:18" ht="15">
      <c r="A890" s="408" t="s">
        <v>1315</v>
      </c>
      <c r="B890" s="339"/>
      <c r="C890" s="394" t="s">
        <v>1302</v>
      </c>
      <c r="D890" s="893"/>
      <c r="E890" s="786">
        <v>0.11557332083302055</v>
      </c>
      <c r="F890" s="855"/>
      <c r="G890" s="786">
        <v>3.301577277031146E-05</v>
      </c>
      <c r="H890" s="855"/>
      <c r="I890" s="786">
        <v>0</v>
      </c>
      <c r="J890" s="855"/>
      <c r="K890" s="786">
        <v>3.78517503932289E-05</v>
      </c>
      <c r="L890" s="855"/>
      <c r="M890" s="786">
        <v>0.11564418835618409</v>
      </c>
      <c r="N890" s="305"/>
      <c r="R890" s="305"/>
    </row>
    <row r="891" spans="2:18" ht="15">
      <c r="B891" s="408"/>
      <c r="C891" s="394" t="s">
        <v>1300</v>
      </c>
      <c r="D891" s="409"/>
      <c r="E891" s="786">
        <v>0.08017431037050042</v>
      </c>
      <c r="F891" s="855"/>
      <c r="G891" s="786">
        <v>6.93632215905607E-05</v>
      </c>
      <c r="H891" s="855"/>
      <c r="I891" s="786">
        <v>0</v>
      </c>
      <c r="J891" s="855"/>
      <c r="K891" s="786">
        <v>0.00034295129886932705</v>
      </c>
      <c r="L891" s="855"/>
      <c r="M891" s="786">
        <v>0.0805866248909603</v>
      </c>
      <c r="N891" s="305"/>
      <c r="R891" s="305"/>
    </row>
    <row r="892" spans="1:18" ht="15">
      <c r="A892" s="342"/>
      <c r="B892" s="342"/>
      <c r="C892" s="394" t="s">
        <v>1299</v>
      </c>
      <c r="D892" s="409"/>
      <c r="E892" s="786">
        <v>0.1254116956325165</v>
      </c>
      <c r="F892" s="855"/>
      <c r="G892" s="786">
        <v>0.0002393155151973162</v>
      </c>
      <c r="H892" s="855"/>
      <c r="I892" s="786">
        <v>0</v>
      </c>
      <c r="J892" s="855"/>
      <c r="K892" s="786">
        <v>0</v>
      </c>
      <c r="L892" s="855"/>
      <c r="M892" s="786">
        <v>0.12565101114771382</v>
      </c>
      <c r="N892" s="305"/>
      <c r="R892" s="305"/>
    </row>
    <row r="893" spans="1:18" ht="15">
      <c r="A893" s="342"/>
      <c r="B893" s="342"/>
      <c r="C893" s="394" t="s">
        <v>1298</v>
      </c>
      <c r="D893" s="409"/>
      <c r="E893" s="786">
        <v>0.17877788191841204</v>
      </c>
      <c r="F893" s="855"/>
      <c r="G893" s="786">
        <v>0</v>
      </c>
      <c r="H893" s="855"/>
      <c r="I893" s="786">
        <v>0</v>
      </c>
      <c r="J893" s="855"/>
      <c r="K893" s="786">
        <v>0.000625968587522125</v>
      </c>
      <c r="L893" s="855"/>
      <c r="M893" s="786">
        <v>0.17940385050593416</v>
      </c>
      <c r="N893" s="305"/>
      <c r="R893" s="305"/>
    </row>
    <row r="894" spans="1:18" ht="15">
      <c r="A894" s="342"/>
      <c r="B894" s="342"/>
      <c r="C894" s="394" t="s">
        <v>1296</v>
      </c>
      <c r="D894" s="409"/>
      <c r="E894" s="786">
        <v>0.2455352908255396</v>
      </c>
      <c r="F894" s="855"/>
      <c r="G894" s="786">
        <v>0</v>
      </c>
      <c r="H894" s="855"/>
      <c r="I894" s="786">
        <v>0</v>
      </c>
      <c r="J894" s="855"/>
      <c r="K894" s="786">
        <v>0.00046132700627277975</v>
      </c>
      <c r="L894" s="855"/>
      <c r="M894" s="786">
        <v>0.24599661783181237</v>
      </c>
      <c r="N894" s="305"/>
      <c r="R894" s="305"/>
    </row>
    <row r="895" spans="1:18" ht="15">
      <c r="A895" s="342"/>
      <c r="B895" s="342"/>
      <c r="C895" s="394" t="s">
        <v>1295</v>
      </c>
      <c r="D895" s="409"/>
      <c r="E895" s="786">
        <v>0.33804679556260603</v>
      </c>
      <c r="F895" s="855"/>
      <c r="G895" s="786">
        <v>0.0006265001568326149</v>
      </c>
      <c r="H895" s="855"/>
      <c r="I895" s="786">
        <v>0</v>
      </c>
      <c r="J895" s="855"/>
      <c r="K895" s="786">
        <v>0.001703744911078519</v>
      </c>
      <c r="L895" s="855"/>
      <c r="M895" s="786">
        <v>0.34037704063051716</v>
      </c>
      <c r="N895" s="305"/>
      <c r="R895" s="305"/>
    </row>
    <row r="896" spans="1:18" ht="15">
      <c r="A896" s="342"/>
      <c r="B896" s="342"/>
      <c r="C896" s="394" t="s">
        <v>1294</v>
      </c>
      <c r="D896" s="409"/>
      <c r="E896" s="786">
        <v>0.3787798839956574</v>
      </c>
      <c r="F896" s="855"/>
      <c r="G896" s="786">
        <v>0.0015606502944339783</v>
      </c>
      <c r="H896" s="855"/>
      <c r="I896" s="786">
        <v>0.0003453984096094174</v>
      </c>
      <c r="J896" s="855"/>
      <c r="K896" s="786">
        <v>0.00468892528115197</v>
      </c>
      <c r="L896" s="855"/>
      <c r="M896" s="786">
        <v>0.3853748579808527</v>
      </c>
      <c r="N896" s="305"/>
      <c r="R896" s="305"/>
    </row>
    <row r="897" spans="1:18" ht="15">
      <c r="A897" s="342"/>
      <c r="B897" s="342"/>
      <c r="C897" s="394" t="s">
        <v>1292</v>
      </c>
      <c r="D897" s="409"/>
      <c r="E897" s="786">
        <v>0.34069000145877987</v>
      </c>
      <c r="F897" s="855"/>
      <c r="G897" s="786">
        <v>0.0008597927320868335</v>
      </c>
      <c r="H897" s="855"/>
      <c r="I897" s="786">
        <v>0.0005184029940813854</v>
      </c>
      <c r="J897" s="855"/>
      <c r="K897" s="786">
        <v>0.0015332059124448852</v>
      </c>
      <c r="L897" s="855"/>
      <c r="M897" s="786">
        <v>0.34360140309739295</v>
      </c>
      <c r="N897" s="305"/>
      <c r="R897" s="305"/>
    </row>
    <row r="898" spans="1:18" ht="15">
      <c r="A898" s="342"/>
      <c r="B898" s="342"/>
      <c r="C898" s="394" t="s">
        <v>1291</v>
      </c>
      <c r="D898" s="409"/>
      <c r="E898" s="786">
        <v>0.21651262474607388</v>
      </c>
      <c r="F898" s="855"/>
      <c r="G898" s="786">
        <v>0.00031676108068106793</v>
      </c>
      <c r="H898" s="855"/>
      <c r="I898" s="786">
        <v>0</v>
      </c>
      <c r="J898" s="855"/>
      <c r="K898" s="786">
        <v>0.003204770464965627</v>
      </c>
      <c r="L898" s="855"/>
      <c r="M898" s="786">
        <v>0.22003415629172057</v>
      </c>
      <c r="N898" s="305"/>
      <c r="R898" s="305"/>
    </row>
    <row r="899" spans="1:18" ht="15">
      <c r="A899" s="342"/>
      <c r="B899" s="342"/>
      <c r="C899" s="394" t="s">
        <v>1289</v>
      </c>
      <c r="D899" s="409"/>
      <c r="E899" s="786">
        <v>0.12538951850682825</v>
      </c>
      <c r="F899" s="855"/>
      <c r="G899" s="786">
        <v>0</v>
      </c>
      <c r="H899" s="855"/>
      <c r="I899" s="786">
        <v>0</v>
      </c>
      <c r="J899" s="855"/>
      <c r="K899" s="786">
        <v>0.00026917380294324097</v>
      </c>
      <c r="L899" s="855"/>
      <c r="M899" s="786">
        <v>0.1256586923097715</v>
      </c>
      <c r="N899" s="305"/>
      <c r="R899" s="305"/>
    </row>
    <row r="900" spans="1:18" ht="15">
      <c r="A900" s="342"/>
      <c r="B900" s="342"/>
      <c r="C900" s="394" t="s">
        <v>1287</v>
      </c>
      <c r="D900" s="409"/>
      <c r="E900" s="786">
        <v>0.1320097590518258</v>
      </c>
      <c r="F900" s="855"/>
      <c r="G900" s="786">
        <v>0</v>
      </c>
      <c r="H900" s="855"/>
      <c r="I900" s="786">
        <v>0</v>
      </c>
      <c r="J900" s="855"/>
      <c r="K900" s="786">
        <v>0</v>
      </c>
      <c r="L900" s="855"/>
      <c r="M900" s="786">
        <v>0.1320097590518258</v>
      </c>
      <c r="N900" s="305"/>
      <c r="R900" s="305"/>
    </row>
    <row r="901" spans="1:18" ht="15">
      <c r="A901" s="342"/>
      <c r="B901" s="342"/>
      <c r="C901" s="394" t="s">
        <v>1286</v>
      </c>
      <c r="D901" s="409"/>
      <c r="E901" s="786">
        <v>0.16538021770417474</v>
      </c>
      <c r="F901" s="855"/>
      <c r="G901" s="786">
        <v>0</v>
      </c>
      <c r="H901" s="855"/>
      <c r="I901" s="786">
        <v>0</v>
      </c>
      <c r="J901" s="855"/>
      <c r="K901" s="786">
        <v>0</v>
      </c>
      <c r="L901" s="855"/>
      <c r="M901" s="786">
        <v>0.16538021770417474</v>
      </c>
      <c r="N901" s="305"/>
      <c r="R901" s="305"/>
    </row>
    <row r="902" spans="1:18" ht="15">
      <c r="A902" s="411"/>
      <c r="B902" s="411"/>
      <c r="C902" s="394" t="s">
        <v>1285</v>
      </c>
      <c r="D902" s="409"/>
      <c r="E902" s="786">
        <v>0.06360539502149998</v>
      </c>
      <c r="F902" s="855"/>
      <c r="G902" s="786">
        <v>0</v>
      </c>
      <c r="H902" s="855"/>
      <c r="I902" s="786">
        <v>0</v>
      </c>
      <c r="J902" s="855"/>
      <c r="K902" s="786">
        <v>0</v>
      </c>
      <c r="L902" s="855"/>
      <c r="M902" s="786">
        <v>0.06360539502149998</v>
      </c>
      <c r="N902" s="305"/>
      <c r="R902" s="305"/>
    </row>
    <row r="903" spans="1:18" ht="15">
      <c r="A903" s="413"/>
      <c r="B903" s="413"/>
      <c r="C903" s="394" t="s">
        <v>1278</v>
      </c>
      <c r="D903" s="409"/>
      <c r="E903" s="786">
        <v>0</v>
      </c>
      <c r="F903" s="855"/>
      <c r="G903" s="786">
        <v>0</v>
      </c>
      <c r="H903" s="855"/>
      <c r="I903" s="786">
        <v>0</v>
      </c>
      <c r="J903" s="855"/>
      <c r="K903" s="786">
        <v>0</v>
      </c>
      <c r="L903" s="855"/>
      <c r="M903" s="786">
        <v>0</v>
      </c>
      <c r="N903" s="305"/>
      <c r="R903" s="305"/>
    </row>
    <row r="904" spans="1:18" ht="15">
      <c r="A904" s="412" t="s">
        <v>1314</v>
      </c>
      <c r="B904" s="412"/>
      <c r="C904" s="419"/>
      <c r="D904" s="419"/>
      <c r="E904" s="788">
        <v>2.505886695627435</v>
      </c>
      <c r="F904" s="856"/>
      <c r="G904" s="788">
        <v>0.003705398773592683</v>
      </c>
      <c r="H904" s="857"/>
      <c r="I904" s="788">
        <v>0.0008638014036908028</v>
      </c>
      <c r="J904" s="857"/>
      <c r="K904" s="788">
        <v>0.012867919015641703</v>
      </c>
      <c r="L904" s="856"/>
      <c r="M904" s="788">
        <v>2.5233238148203596</v>
      </c>
      <c r="N904" s="428"/>
      <c r="R904" s="428"/>
    </row>
    <row r="905" spans="1:18" ht="9" customHeight="1">
      <c r="A905" s="303"/>
      <c r="B905" s="303"/>
      <c r="C905" s="303"/>
      <c r="D905" s="303"/>
      <c r="E905" s="892"/>
      <c r="F905" s="892"/>
      <c r="G905" s="892"/>
      <c r="H905" s="892"/>
      <c r="I905" s="892"/>
      <c r="J905" s="892"/>
      <c r="K905" s="892"/>
      <c r="L905" s="892"/>
      <c r="M905" s="892"/>
      <c r="N905" s="305"/>
      <c r="R905" s="305"/>
    </row>
    <row r="906" spans="1:18" ht="12.75" customHeight="1">
      <c r="A906" s="393"/>
      <c r="B906" s="393"/>
      <c r="C906" s="393"/>
      <c r="D906" s="393"/>
      <c r="E906" s="949" t="s">
        <v>1313</v>
      </c>
      <c r="F906" s="950"/>
      <c r="G906" s="950"/>
      <c r="H906" s="950"/>
      <c r="I906" s="950"/>
      <c r="J906" s="950"/>
      <c r="K906" s="950"/>
      <c r="L906" s="950"/>
      <c r="M906" s="950"/>
      <c r="N906" s="305"/>
      <c r="R906" s="305"/>
    </row>
    <row r="907" spans="1:18" ht="15">
      <c r="A907" s="393"/>
      <c r="B907" s="393"/>
      <c r="C907" s="393"/>
      <c r="D907" s="393"/>
      <c r="E907" s="858" t="s">
        <v>1312</v>
      </c>
      <c r="F907" s="858"/>
      <c r="G907" s="858"/>
      <c r="H907" s="858"/>
      <c r="I907" s="858"/>
      <c r="J907" s="858"/>
      <c r="K907" s="858"/>
      <c r="L907" s="858"/>
      <c r="M907" s="858"/>
      <c r="N907" s="305"/>
      <c r="R907" s="305"/>
    </row>
    <row r="908" spans="1:18" ht="15">
      <c r="A908" s="393"/>
      <c r="B908" s="393"/>
      <c r="C908" s="393"/>
      <c r="D908" s="393"/>
      <c r="E908" s="858" t="s">
        <v>1311</v>
      </c>
      <c r="F908" s="858"/>
      <c r="G908" s="858" t="s">
        <v>1310</v>
      </c>
      <c r="H908" s="858"/>
      <c r="I908" s="858" t="s">
        <v>1309</v>
      </c>
      <c r="J908" s="858"/>
      <c r="K908" s="858" t="s">
        <v>1308</v>
      </c>
      <c r="L908" s="858"/>
      <c r="M908" s="858"/>
      <c r="N908" s="305"/>
      <c r="R908" s="305"/>
    </row>
    <row r="909" spans="1:18" ht="15">
      <c r="A909" s="339" t="s">
        <v>1307</v>
      </c>
      <c r="B909" s="339"/>
      <c r="C909" s="339" t="s">
        <v>1282</v>
      </c>
      <c r="D909" s="893"/>
      <c r="E909" s="859" t="s">
        <v>1306</v>
      </c>
      <c r="F909" s="859"/>
      <c r="G909" s="859" t="s">
        <v>1306</v>
      </c>
      <c r="H909" s="859"/>
      <c r="I909" s="859" t="s">
        <v>1306</v>
      </c>
      <c r="J909" s="859"/>
      <c r="K909" s="859" t="s">
        <v>1306</v>
      </c>
      <c r="L909" s="859"/>
      <c r="M909" s="860" t="s">
        <v>1</v>
      </c>
      <c r="N909" s="305"/>
      <c r="R909" s="305"/>
    </row>
    <row r="910" spans="1:18" ht="15">
      <c r="A910" s="408" t="s">
        <v>1305</v>
      </c>
      <c r="B910" s="339"/>
      <c r="C910" s="394" t="s">
        <v>1302</v>
      </c>
      <c r="D910" s="893"/>
      <c r="E910" s="786">
        <v>0.0032161665889671965</v>
      </c>
      <c r="F910" s="855"/>
      <c r="G910" s="786">
        <v>0</v>
      </c>
      <c r="H910" s="855"/>
      <c r="I910" s="786">
        <v>0</v>
      </c>
      <c r="J910" s="855"/>
      <c r="K910" s="786">
        <v>0</v>
      </c>
      <c r="L910" s="855"/>
      <c r="M910" s="786">
        <v>0.0032161665889671965</v>
      </c>
      <c r="N910" s="305"/>
      <c r="R910" s="305"/>
    </row>
    <row r="911" spans="2:18" ht="15">
      <c r="B911" s="408"/>
      <c r="C911" s="394" t="s">
        <v>1300</v>
      </c>
      <c r="D911" s="409"/>
      <c r="E911" s="786">
        <v>0.001680068522480434</v>
      </c>
      <c r="F911" s="855"/>
      <c r="G911" s="786">
        <v>0</v>
      </c>
      <c r="H911" s="855"/>
      <c r="I911" s="786">
        <v>0</v>
      </c>
      <c r="J911" s="855"/>
      <c r="K911" s="786">
        <v>0</v>
      </c>
      <c r="L911" s="855"/>
      <c r="M911" s="786">
        <v>0.001680068522480434</v>
      </c>
      <c r="N911" s="305"/>
      <c r="R911" s="305"/>
    </row>
    <row r="912" spans="1:18" ht="15">
      <c r="A912" s="342"/>
      <c r="B912" s="342"/>
      <c r="C912" s="394" t="s">
        <v>1299</v>
      </c>
      <c r="D912" s="409"/>
      <c r="E912" s="786">
        <v>0.0026546592987715446</v>
      </c>
      <c r="F912" s="855"/>
      <c r="G912" s="786">
        <v>0</v>
      </c>
      <c r="H912" s="855"/>
      <c r="I912" s="786">
        <v>0</v>
      </c>
      <c r="J912" s="855"/>
      <c r="K912" s="786">
        <v>0</v>
      </c>
      <c r="L912" s="855"/>
      <c r="M912" s="786">
        <v>0.0026546592987715446</v>
      </c>
      <c r="N912" s="305"/>
      <c r="R912" s="305"/>
    </row>
    <row r="913" spans="1:18" ht="15">
      <c r="A913" s="342"/>
      <c r="B913" s="342"/>
      <c r="C913" s="394" t="s">
        <v>1298</v>
      </c>
      <c r="D913" s="409"/>
      <c r="E913" s="786">
        <v>0.0017829876962811761</v>
      </c>
      <c r="F913" s="855"/>
      <c r="G913" s="786">
        <v>0</v>
      </c>
      <c r="H913" s="855"/>
      <c r="I913" s="786">
        <v>0</v>
      </c>
      <c r="J913" s="855"/>
      <c r="K913" s="786">
        <v>0</v>
      </c>
      <c r="L913" s="855"/>
      <c r="M913" s="786">
        <v>0.0017829876962811761</v>
      </c>
      <c r="N913" s="305"/>
      <c r="R913" s="305"/>
    </row>
    <row r="914" spans="1:18" ht="15">
      <c r="A914" s="342"/>
      <c r="B914" s="342"/>
      <c r="C914" s="394" t="s">
        <v>1296</v>
      </c>
      <c r="D914" s="409"/>
      <c r="E914" s="786">
        <v>0.008034294931049315</v>
      </c>
      <c r="F914" s="855"/>
      <c r="G914" s="786">
        <v>0</v>
      </c>
      <c r="H914" s="855"/>
      <c r="I914" s="786">
        <v>0</v>
      </c>
      <c r="J914" s="855"/>
      <c r="K914" s="786">
        <v>0.0004424625989056405</v>
      </c>
      <c r="L914" s="855"/>
      <c r="M914" s="786">
        <v>0.008476757529954955</v>
      </c>
      <c r="N914" s="305"/>
      <c r="R914" s="305"/>
    </row>
    <row r="915" spans="1:18" ht="15">
      <c r="A915" s="342"/>
      <c r="B915" s="342"/>
      <c r="C915" s="394" t="s">
        <v>1295</v>
      </c>
      <c r="D915" s="409"/>
      <c r="E915" s="786">
        <v>0.005067747749689227</v>
      </c>
      <c r="F915" s="855"/>
      <c r="G915" s="786">
        <v>0</v>
      </c>
      <c r="H915" s="855"/>
      <c r="I915" s="786">
        <v>0</v>
      </c>
      <c r="J915" s="855"/>
      <c r="K915" s="786">
        <v>0</v>
      </c>
      <c r="L915" s="855"/>
      <c r="M915" s="786">
        <v>0.005067747749689227</v>
      </c>
      <c r="N915" s="305"/>
      <c r="R915" s="305"/>
    </row>
    <row r="916" spans="1:18" ht="15">
      <c r="A916" s="342"/>
      <c r="B916" s="342"/>
      <c r="C916" s="394" t="s">
        <v>1294</v>
      </c>
      <c r="D916" s="409"/>
      <c r="E916" s="786">
        <v>0.003572131538542943</v>
      </c>
      <c r="F916" s="855"/>
      <c r="G916" s="786">
        <v>0</v>
      </c>
      <c r="H916" s="855"/>
      <c r="I916" s="786">
        <v>0</v>
      </c>
      <c r="J916" s="855"/>
      <c r="K916" s="786">
        <v>0</v>
      </c>
      <c r="L916" s="855"/>
      <c r="M916" s="786">
        <v>0.003572131538542943</v>
      </c>
      <c r="N916" s="305"/>
      <c r="R916" s="305"/>
    </row>
    <row r="917" spans="1:18" ht="15">
      <c r="A917" s="342"/>
      <c r="B917" s="342"/>
      <c r="C917" s="394" t="s">
        <v>1292</v>
      </c>
      <c r="D917" s="409"/>
      <c r="E917" s="786">
        <v>0.002156666500554129</v>
      </c>
      <c r="F917" s="855"/>
      <c r="G917" s="786">
        <v>0</v>
      </c>
      <c r="H917" s="855"/>
      <c r="I917" s="786">
        <v>0</v>
      </c>
      <c r="J917" s="855"/>
      <c r="K917" s="786">
        <v>0</v>
      </c>
      <c r="L917" s="855"/>
      <c r="M917" s="786">
        <v>0.002156666500554129</v>
      </c>
      <c r="N917" s="305"/>
      <c r="R917" s="305"/>
    </row>
    <row r="918" spans="1:18" ht="15">
      <c r="A918" s="342"/>
      <c r="B918" s="342"/>
      <c r="C918" s="394" t="s">
        <v>1291</v>
      </c>
      <c r="D918" s="409"/>
      <c r="E918" s="786">
        <v>0.0023555634236261643</v>
      </c>
      <c r="F918" s="855"/>
      <c r="G918" s="786">
        <v>0</v>
      </c>
      <c r="H918" s="855"/>
      <c r="I918" s="786">
        <v>0</v>
      </c>
      <c r="J918" s="855"/>
      <c r="K918" s="786">
        <v>0</v>
      </c>
      <c r="L918" s="855"/>
      <c r="M918" s="786">
        <v>0.0023555634236261643</v>
      </c>
      <c r="N918" s="305"/>
      <c r="R918" s="305"/>
    </row>
    <row r="919" spans="1:18" ht="15">
      <c r="A919" s="342"/>
      <c r="B919" s="342"/>
      <c r="C919" s="394" t="s">
        <v>1289</v>
      </c>
      <c r="D919" s="409"/>
      <c r="E919" s="786">
        <v>0</v>
      </c>
      <c r="F919" s="855"/>
      <c r="G919" s="786">
        <v>0</v>
      </c>
      <c r="H919" s="855"/>
      <c r="I919" s="786">
        <v>0</v>
      </c>
      <c r="J919" s="855"/>
      <c r="K919" s="786">
        <v>0</v>
      </c>
      <c r="L919" s="855"/>
      <c r="M919" s="786">
        <v>0</v>
      </c>
      <c r="N919" s="305"/>
      <c r="R919" s="305"/>
    </row>
    <row r="920" spans="1:18" ht="15">
      <c r="A920" s="342"/>
      <c r="B920" s="342"/>
      <c r="C920" s="394" t="s">
        <v>1287</v>
      </c>
      <c r="D920" s="409"/>
      <c r="E920" s="786">
        <v>0</v>
      </c>
      <c r="F920" s="855"/>
      <c r="G920" s="786">
        <v>0</v>
      </c>
      <c r="H920" s="855"/>
      <c r="I920" s="786">
        <v>0</v>
      </c>
      <c r="J920" s="855"/>
      <c r="K920" s="786">
        <v>0</v>
      </c>
      <c r="L920" s="855"/>
      <c r="M920" s="786">
        <v>0</v>
      </c>
      <c r="N920" s="305"/>
      <c r="R920" s="305"/>
    </row>
    <row r="921" spans="1:18" ht="15">
      <c r="A921" s="342"/>
      <c r="B921" s="342"/>
      <c r="C921" s="394" t="s">
        <v>1286</v>
      </c>
      <c r="D921" s="409"/>
      <c r="E921" s="786">
        <v>0</v>
      </c>
      <c r="F921" s="855"/>
      <c r="G921" s="786">
        <v>0</v>
      </c>
      <c r="H921" s="855"/>
      <c r="I921" s="786">
        <v>0</v>
      </c>
      <c r="J921" s="855"/>
      <c r="K921" s="786">
        <v>0</v>
      </c>
      <c r="L921" s="855"/>
      <c r="M921" s="786">
        <v>0</v>
      </c>
      <c r="N921" s="305"/>
      <c r="R921" s="305"/>
    </row>
    <row r="922" spans="1:18" ht="15">
      <c r="A922" s="411"/>
      <c r="B922" s="411"/>
      <c r="C922" s="394" t="s">
        <v>1285</v>
      </c>
      <c r="D922" s="409"/>
      <c r="E922" s="786">
        <v>0</v>
      </c>
      <c r="F922" s="855"/>
      <c r="G922" s="786">
        <v>0</v>
      </c>
      <c r="H922" s="855"/>
      <c r="I922" s="786">
        <v>0</v>
      </c>
      <c r="J922" s="855"/>
      <c r="K922" s="786">
        <v>0</v>
      </c>
      <c r="L922" s="855"/>
      <c r="M922" s="786">
        <v>0</v>
      </c>
      <c r="N922" s="305"/>
      <c r="R922" s="305"/>
    </row>
    <row r="923" spans="1:18" ht="15">
      <c r="A923" s="413"/>
      <c r="B923" s="413"/>
      <c r="C923" s="394" t="s">
        <v>1278</v>
      </c>
      <c r="D923" s="409"/>
      <c r="E923" s="786">
        <v>0</v>
      </c>
      <c r="F923" s="855"/>
      <c r="G923" s="786">
        <v>0</v>
      </c>
      <c r="H923" s="855"/>
      <c r="I923" s="786">
        <v>0</v>
      </c>
      <c r="J923" s="855"/>
      <c r="K923" s="786">
        <v>0</v>
      </c>
      <c r="L923" s="855"/>
      <c r="M923" s="786">
        <v>0</v>
      </c>
      <c r="N923" s="305"/>
      <c r="R923" s="305"/>
    </row>
    <row r="924" spans="1:18" ht="15">
      <c r="A924" s="412" t="s">
        <v>1304</v>
      </c>
      <c r="B924" s="412"/>
      <c r="C924" s="342"/>
      <c r="D924" s="342"/>
      <c r="E924" s="788">
        <v>0.03052028624996213</v>
      </c>
      <c r="F924" s="856"/>
      <c r="G924" s="788">
        <v>0</v>
      </c>
      <c r="H924" s="857"/>
      <c r="I924" s="788">
        <v>0</v>
      </c>
      <c r="J924" s="857"/>
      <c r="K924" s="788">
        <v>0.0004424625989056405</v>
      </c>
      <c r="L924" s="856"/>
      <c r="M924" s="788">
        <v>0.03096274884886777</v>
      </c>
      <c r="N924" s="305"/>
      <c r="R924" s="305"/>
    </row>
    <row r="925" spans="1:18" ht="15">
      <c r="A925" s="342"/>
      <c r="B925" s="342"/>
      <c r="C925" s="342"/>
      <c r="D925" s="342"/>
      <c r="E925" s="342"/>
      <c r="F925" s="342"/>
      <c r="G925" s="342"/>
      <c r="H925" s="342"/>
      <c r="I925" s="342"/>
      <c r="J925" s="342"/>
      <c r="K925" s="391"/>
      <c r="L925" s="342"/>
      <c r="M925" s="342"/>
      <c r="N925" s="305"/>
      <c r="R925" s="305"/>
    </row>
    <row r="926" spans="1:18" ht="13.5" thickBot="1">
      <c r="A926" s="337" t="s">
        <v>1260</v>
      </c>
      <c r="B926" s="337"/>
      <c r="C926" s="342"/>
      <c r="D926" s="342"/>
      <c r="E926" s="878">
        <v>99.74011856110009</v>
      </c>
      <c r="F926" s="879"/>
      <c r="G926" s="878">
        <v>0.103036635251403</v>
      </c>
      <c r="H926" s="879"/>
      <c r="I926" s="878">
        <v>0.04208183958239876</v>
      </c>
      <c r="J926" s="879"/>
      <c r="K926" s="878">
        <v>0.11476296406611444</v>
      </c>
      <c r="L926" s="879"/>
      <c r="M926" s="878">
        <v>100</v>
      </c>
      <c r="N926" s="305"/>
      <c r="R926" s="305"/>
    </row>
    <row r="927" spans="1:18" ht="27" customHeight="1" thickTop="1">
      <c r="A927" s="411"/>
      <c r="B927" s="411"/>
      <c r="C927" s="342"/>
      <c r="D927" s="342"/>
      <c r="E927" s="342"/>
      <c r="F927" s="342"/>
      <c r="G927" s="394"/>
      <c r="H927" s="342"/>
      <c r="I927" s="411"/>
      <c r="J927" s="342"/>
      <c r="K927" s="447"/>
      <c r="L927" s="342"/>
      <c r="M927" s="411"/>
      <c r="N927" s="305"/>
      <c r="R927" s="305"/>
    </row>
    <row r="928" spans="1:18" ht="15">
      <c r="A928" s="401" t="s">
        <v>1303</v>
      </c>
      <c r="B928" s="401"/>
      <c r="C928" s="401"/>
      <c r="D928" s="401"/>
      <c r="E928" s="401"/>
      <c r="F928" s="401"/>
      <c r="G928" s="401"/>
      <c r="H928" s="401"/>
      <c r="I928" s="401"/>
      <c r="J928" s="317"/>
      <c r="K928" s="947"/>
      <c r="L928" s="947"/>
      <c r="M928" s="426"/>
      <c r="N928" s="427"/>
      <c r="R928" s="427"/>
    </row>
    <row r="929" spans="1:18" ht="15">
      <c r="A929" s="332"/>
      <c r="B929" s="332"/>
      <c r="C929" s="342"/>
      <c r="D929" s="332"/>
      <c r="E929" s="332"/>
      <c r="F929" s="332"/>
      <c r="G929" s="332"/>
      <c r="H929" s="303"/>
      <c r="I929" s="303"/>
      <c r="J929" s="303"/>
      <c r="K929" s="309"/>
      <c r="L929" s="332"/>
      <c r="M929" s="429"/>
      <c r="N929" s="427"/>
      <c r="R929" s="427"/>
    </row>
    <row r="930" spans="1:18" ht="15">
      <c r="A930" s="339"/>
      <c r="B930" s="339"/>
      <c r="C930" s="430"/>
      <c r="D930" s="394"/>
      <c r="E930" s="303"/>
      <c r="F930" s="332"/>
      <c r="G930" s="513"/>
      <c r="H930" s="303"/>
      <c r="I930" s="513"/>
      <c r="J930" s="303"/>
      <c r="K930" s="309"/>
      <c r="L930" s="332"/>
      <c r="M930" s="429"/>
      <c r="N930" s="427"/>
      <c r="R930" s="427"/>
    </row>
    <row r="931" spans="1:18" ht="15">
      <c r="A931" s="883" t="s">
        <v>1282</v>
      </c>
      <c r="B931" s="944"/>
      <c r="C931" s="884" t="s">
        <v>1281</v>
      </c>
      <c r="D931" s="944"/>
      <c r="E931" s="946"/>
      <c r="F931" s="944"/>
      <c r="G931" s="895" t="s">
        <v>1280</v>
      </c>
      <c r="H931" s="895"/>
      <c r="I931" s="895" t="s">
        <v>1279</v>
      </c>
      <c r="J931" s="303"/>
      <c r="K931" s="309"/>
      <c r="L931" s="332"/>
      <c r="M931" s="429"/>
      <c r="N931" s="427"/>
      <c r="R931" s="427"/>
    </row>
    <row r="932" spans="1:18" ht="12.75" customHeight="1">
      <c r="A932" s="896" t="s">
        <v>1302</v>
      </c>
      <c r="B932" s="945"/>
      <c r="C932" s="896" t="s">
        <v>1277</v>
      </c>
      <c r="D932" s="945"/>
      <c r="E932" s="945"/>
      <c r="F932" s="945"/>
      <c r="G932" s="785">
        <v>10668254.59</v>
      </c>
      <c r="H932" s="855"/>
      <c r="I932" s="786">
        <v>0.02059530320151469</v>
      </c>
      <c r="J932" s="303"/>
      <c r="K932" s="309"/>
      <c r="L932" s="332"/>
      <c r="M932" s="429"/>
      <c r="N932" s="427"/>
      <c r="R932" s="427"/>
    </row>
    <row r="933" spans="1:18" ht="15">
      <c r="A933" s="394"/>
      <c r="B933" s="394"/>
      <c r="C933" s="332" t="s">
        <v>1276</v>
      </c>
      <c r="D933" s="394"/>
      <c r="E933" s="303"/>
      <c r="F933" s="332"/>
      <c r="G933" s="785">
        <v>11933366.31</v>
      </c>
      <c r="H933" s="855"/>
      <c r="I933" s="786">
        <v>0.023037629566842813</v>
      </c>
      <c r="J933" s="303"/>
      <c r="K933" s="309"/>
      <c r="L933" s="332"/>
      <c r="M933" s="429"/>
      <c r="N933" s="427"/>
      <c r="R933" s="427"/>
    </row>
    <row r="934" spans="1:18" ht="15">
      <c r="A934" s="303"/>
      <c r="B934" s="303"/>
      <c r="C934" s="332" t="s">
        <v>1275</v>
      </c>
      <c r="D934" s="394"/>
      <c r="E934" s="303"/>
      <c r="F934" s="332"/>
      <c r="G934" s="785">
        <v>1985445.84</v>
      </c>
      <c r="H934" s="855"/>
      <c r="I934" s="786">
        <v>0.0038329474348423875</v>
      </c>
      <c r="J934" s="303"/>
      <c r="K934" s="309"/>
      <c r="L934" s="332"/>
      <c r="M934" s="429"/>
      <c r="N934" s="427"/>
      <c r="R934" s="427"/>
    </row>
    <row r="935" spans="1:18" ht="15">
      <c r="A935" s="394"/>
      <c r="B935" s="394"/>
      <c r="C935" s="332" t="s">
        <v>1274</v>
      </c>
      <c r="D935" s="394"/>
      <c r="E935" s="303"/>
      <c r="F935" s="332"/>
      <c r="G935" s="785">
        <v>5559802.86</v>
      </c>
      <c r="H935" s="855"/>
      <c r="I935" s="786">
        <v>0.010733323307608516</v>
      </c>
      <c r="J935" s="303"/>
      <c r="K935" s="309"/>
      <c r="L935" s="332"/>
      <c r="M935" s="429"/>
      <c r="N935" s="427"/>
      <c r="R935" s="427"/>
    </row>
    <row r="936" spans="1:18" ht="15">
      <c r="A936" s="394"/>
      <c r="B936" s="394"/>
      <c r="C936" s="332" t="s">
        <v>1273</v>
      </c>
      <c r="D936" s="394"/>
      <c r="E936" s="303"/>
      <c r="F936" s="332"/>
      <c r="G936" s="785">
        <v>3234917.12</v>
      </c>
      <c r="H936" s="855"/>
      <c r="I936" s="786">
        <v>0.006245079582242204</v>
      </c>
      <c r="J936" s="303"/>
      <c r="K936" s="309"/>
      <c r="L936" s="332"/>
      <c r="M936" s="429"/>
      <c r="N936" s="427"/>
      <c r="R936" s="427"/>
    </row>
    <row r="937" spans="1:18" ht="15">
      <c r="A937" s="394"/>
      <c r="B937" s="394"/>
      <c r="C937" s="332" t="s">
        <v>1272</v>
      </c>
      <c r="D937" s="394"/>
      <c r="E937" s="303"/>
      <c r="F937" s="332"/>
      <c r="G937" s="785">
        <v>4302848.77</v>
      </c>
      <c r="H937" s="855"/>
      <c r="I937" s="786">
        <v>0.008306745428767887</v>
      </c>
      <c r="J937" s="303"/>
      <c r="K937" s="309"/>
      <c r="L937" s="332"/>
      <c r="M937" s="429"/>
      <c r="N937" s="427"/>
      <c r="R937" s="427"/>
    </row>
    <row r="938" spans="1:18" ht="15">
      <c r="A938" s="394"/>
      <c r="B938" s="394"/>
      <c r="C938" s="332" t="s">
        <v>1271</v>
      </c>
      <c r="D938" s="394"/>
      <c r="E938" s="303"/>
      <c r="F938" s="332"/>
      <c r="G938" s="785">
        <v>7477517.58</v>
      </c>
      <c r="H938" s="855"/>
      <c r="I938" s="786">
        <v>0.01443551430607135</v>
      </c>
      <c r="J938" s="303"/>
      <c r="K938" s="309"/>
      <c r="L938" s="332"/>
      <c r="M938" s="429"/>
      <c r="N938" s="427"/>
      <c r="R938" s="427"/>
    </row>
    <row r="939" spans="1:18" ht="15">
      <c r="A939" s="394"/>
      <c r="B939" s="394"/>
      <c r="C939" s="332" t="s">
        <v>1270</v>
      </c>
      <c r="D939" s="394"/>
      <c r="E939" s="303"/>
      <c r="F939" s="332"/>
      <c r="G939" s="785">
        <v>11119674.76</v>
      </c>
      <c r="H939" s="855"/>
      <c r="I939" s="786">
        <v>0.021466779898475414</v>
      </c>
      <c r="J939" s="303"/>
      <c r="K939" s="309"/>
      <c r="L939" s="332"/>
      <c r="M939" s="429"/>
      <c r="N939" s="427"/>
      <c r="R939" s="427"/>
    </row>
    <row r="940" spans="1:18" ht="15">
      <c r="A940" s="394"/>
      <c r="B940" s="394"/>
      <c r="C940" s="332" t="s">
        <v>1269</v>
      </c>
      <c r="D940" s="394"/>
      <c r="E940" s="303"/>
      <c r="F940" s="332"/>
      <c r="G940" s="785">
        <v>15481160.24</v>
      </c>
      <c r="H940" s="855"/>
      <c r="I940" s="786">
        <v>0.029886724802471547</v>
      </c>
      <c r="J940" s="303"/>
      <c r="K940" s="309"/>
      <c r="L940" s="332"/>
      <c r="M940" s="429"/>
      <c r="N940" s="427"/>
      <c r="R940" s="427"/>
    </row>
    <row r="941" spans="1:18" ht="15">
      <c r="A941" s="394"/>
      <c r="B941" s="394"/>
      <c r="C941" s="332" t="s">
        <v>1268</v>
      </c>
      <c r="D941" s="394"/>
      <c r="E941" s="303"/>
      <c r="F941" s="332"/>
      <c r="G941" s="785">
        <v>32409823.41</v>
      </c>
      <c r="H941" s="855"/>
      <c r="I941" s="786">
        <v>0.0625678862653107</v>
      </c>
      <c r="J941" s="303"/>
      <c r="K941" s="309"/>
      <c r="L941" s="332"/>
      <c r="M941" s="429"/>
      <c r="N941" s="427"/>
      <c r="R941" s="427"/>
    </row>
    <row r="942" spans="1:18" ht="15">
      <c r="A942" s="394"/>
      <c r="B942" s="394"/>
      <c r="C942" s="332" t="s">
        <v>1267</v>
      </c>
      <c r="D942" s="394"/>
      <c r="E942" s="303"/>
      <c r="F942" s="332"/>
      <c r="G942" s="785">
        <v>46335338.24</v>
      </c>
      <c r="H942" s="855"/>
      <c r="I942" s="786">
        <v>0.08945140294008844</v>
      </c>
      <c r="J942" s="303"/>
      <c r="K942" s="309"/>
      <c r="L942" s="332"/>
      <c r="M942" s="429"/>
      <c r="N942" s="427"/>
      <c r="R942" s="427"/>
    </row>
    <row r="943" spans="1:18" ht="15">
      <c r="A943" s="394"/>
      <c r="B943" s="394"/>
      <c r="C943" s="332" t="s">
        <v>1266</v>
      </c>
      <c r="D943" s="394"/>
      <c r="E943" s="303"/>
      <c r="F943" s="332"/>
      <c r="G943" s="785">
        <v>72961447.5</v>
      </c>
      <c r="H943" s="855"/>
      <c r="I943" s="786">
        <v>0.14085370016313942</v>
      </c>
      <c r="J943" s="303"/>
      <c r="K943" s="309"/>
      <c r="L943" s="332"/>
      <c r="M943" s="429"/>
      <c r="N943" s="427"/>
      <c r="R943" s="427"/>
    </row>
    <row r="944" spans="1:18" ht="15">
      <c r="A944" s="394"/>
      <c r="B944" s="394"/>
      <c r="C944" s="332" t="s">
        <v>1265</v>
      </c>
      <c r="D944" s="394"/>
      <c r="E944" s="303"/>
      <c r="F944" s="332"/>
      <c r="G944" s="785">
        <v>84772895.64</v>
      </c>
      <c r="H944" s="855"/>
      <c r="I944" s="786">
        <v>0.16365596398615406</v>
      </c>
      <c r="J944" s="303"/>
      <c r="K944" s="309"/>
      <c r="L944" s="332"/>
      <c r="M944" s="429"/>
      <c r="N944" s="427"/>
      <c r="R944" s="427"/>
    </row>
    <row r="945" spans="1:18" ht="15">
      <c r="A945" s="394"/>
      <c r="B945" s="394"/>
      <c r="C945" s="332" t="s">
        <v>1264</v>
      </c>
      <c r="D945" s="394"/>
      <c r="E945" s="303"/>
      <c r="F945" s="332"/>
      <c r="G945" s="785">
        <v>105183614.46</v>
      </c>
      <c r="H945" s="855"/>
      <c r="I945" s="786">
        <v>0.20305931147026784</v>
      </c>
      <c r="J945" s="303"/>
      <c r="K945" s="309"/>
      <c r="L945" s="332"/>
      <c r="M945" s="429"/>
      <c r="N945" s="427"/>
      <c r="R945" s="427"/>
    </row>
    <row r="946" spans="1:18" ht="15">
      <c r="A946" s="394"/>
      <c r="B946" s="394"/>
      <c r="C946" s="332" t="s">
        <v>1263</v>
      </c>
      <c r="D946" s="394"/>
      <c r="E946" s="303"/>
      <c r="F946" s="332"/>
      <c r="G946" s="785">
        <v>144015574.83</v>
      </c>
      <c r="H946" s="855"/>
      <c r="I946" s="786">
        <v>0.2780252762382077</v>
      </c>
      <c r="J946" s="303"/>
      <c r="K946" s="309"/>
      <c r="L946" s="332"/>
      <c r="M946" s="429"/>
      <c r="N946" s="427"/>
      <c r="R946" s="427"/>
    </row>
    <row r="947" spans="1:18" ht="15">
      <c r="A947" s="394"/>
      <c r="B947" s="394"/>
      <c r="C947" s="332" t="s">
        <v>1262</v>
      </c>
      <c r="D947" s="394"/>
      <c r="E947" s="303"/>
      <c r="F947" s="332"/>
      <c r="G947" s="785">
        <v>185764075.29</v>
      </c>
      <c r="H947" s="855"/>
      <c r="I947" s="786">
        <v>0.3586216866377345</v>
      </c>
      <c r="J947" s="303"/>
      <c r="K947" s="309"/>
      <c r="L947" s="332"/>
      <c r="M947" s="429"/>
      <c r="N947" s="427"/>
      <c r="R947" s="427"/>
    </row>
    <row r="948" spans="1:18" ht="15">
      <c r="A948" s="394"/>
      <c r="B948" s="394"/>
      <c r="C948" s="332" t="s">
        <v>1261</v>
      </c>
      <c r="D948" s="394"/>
      <c r="E948" s="303"/>
      <c r="F948" s="332"/>
      <c r="G948" s="785">
        <v>2466370832.25</v>
      </c>
      <c r="H948" s="855"/>
      <c r="I948" s="786">
        <v>4.761383848598318</v>
      </c>
      <c r="J948" s="303"/>
      <c r="K948" s="309"/>
      <c r="L948" s="332"/>
      <c r="M948" s="429"/>
      <c r="N948" s="427"/>
      <c r="R948" s="427"/>
    </row>
    <row r="949" spans="1:18" ht="15">
      <c r="A949" s="394" t="s">
        <v>1</v>
      </c>
      <c r="B949" s="394"/>
      <c r="C949" s="332"/>
      <c r="D949" s="394"/>
      <c r="E949" s="303"/>
      <c r="F949" s="332"/>
      <c r="G949" s="787">
        <v>3209576589.69</v>
      </c>
      <c r="H949" s="857"/>
      <c r="I949" s="788">
        <v>6.196159123828058</v>
      </c>
      <c r="J949" s="303"/>
      <c r="K949" s="309"/>
      <c r="L949" s="332"/>
      <c r="M949" s="429"/>
      <c r="N949" s="427"/>
      <c r="R949" s="427"/>
    </row>
    <row r="950" spans="1:18" ht="15">
      <c r="A950" s="351"/>
      <c r="B950" s="351"/>
      <c r="C950" s="337"/>
      <c r="D950" s="351"/>
      <c r="E950" s="303"/>
      <c r="F950" s="332"/>
      <c r="G950" s="858"/>
      <c r="H950" s="857"/>
      <c r="I950" s="858"/>
      <c r="J950" s="303"/>
      <c r="K950" s="309"/>
      <c r="L950" s="332"/>
      <c r="M950" s="429"/>
      <c r="N950" s="427"/>
      <c r="R950" s="427"/>
    </row>
    <row r="951" spans="1:18" ht="15">
      <c r="A951" s="351"/>
      <c r="B951" s="351"/>
      <c r="C951" s="337"/>
      <c r="D951" s="351"/>
      <c r="E951" s="345"/>
      <c r="F951" s="332"/>
      <c r="G951" s="337"/>
      <c r="H951" s="303"/>
      <c r="I951" s="303"/>
      <c r="J951" s="303"/>
      <c r="K951" s="309"/>
      <c r="L951" s="332"/>
      <c r="M951" s="429"/>
      <c r="N951" s="427"/>
      <c r="R951" s="427"/>
    </row>
    <row r="952" spans="1:18" ht="15">
      <c r="A952" s="351"/>
      <c r="B952" s="351"/>
      <c r="C952" s="337"/>
      <c r="D952" s="351"/>
      <c r="E952" s="345"/>
      <c r="F952" s="332"/>
      <c r="G952" s="337"/>
      <c r="H952" s="303"/>
      <c r="I952" s="303"/>
      <c r="J952" s="303"/>
      <c r="K952" s="309"/>
      <c r="L952" s="332"/>
      <c r="M952" s="429"/>
      <c r="N952" s="427"/>
      <c r="R952" s="427"/>
    </row>
    <row r="953" spans="1:18" ht="15">
      <c r="A953" s="351"/>
      <c r="B953" s="351"/>
      <c r="C953" s="337"/>
      <c r="D953" s="351"/>
      <c r="E953" s="345"/>
      <c r="F953" s="332"/>
      <c r="G953" s="337"/>
      <c r="H953" s="303"/>
      <c r="I953" s="303"/>
      <c r="J953" s="303"/>
      <c r="K953" s="309"/>
      <c r="L953" s="332"/>
      <c r="M953" s="429"/>
      <c r="N953" s="427"/>
      <c r="R953" s="427"/>
    </row>
    <row r="954" spans="1:18" ht="15">
      <c r="A954" s="351"/>
      <c r="B954" s="351"/>
      <c r="C954" s="337"/>
      <c r="D954" s="351"/>
      <c r="E954" s="345"/>
      <c r="F954" s="332"/>
      <c r="G954" s="337"/>
      <c r="H954" s="303"/>
      <c r="I954" s="303"/>
      <c r="J954" s="303"/>
      <c r="K954" s="309"/>
      <c r="L954" s="332"/>
      <c r="M954" s="429"/>
      <c r="N954" s="427"/>
      <c r="R954" s="427"/>
    </row>
    <row r="955" spans="1:18" ht="15">
      <c r="A955" s="351"/>
      <c r="B955" s="351"/>
      <c r="C955" s="337"/>
      <c r="D955" s="351"/>
      <c r="E955" s="345"/>
      <c r="F955" s="332"/>
      <c r="G955" s="337"/>
      <c r="H955" s="303"/>
      <c r="I955" s="303"/>
      <c r="J955" s="303"/>
      <c r="K955" s="309"/>
      <c r="L955" s="332"/>
      <c r="M955" s="429"/>
      <c r="N955" s="427"/>
      <c r="R955" s="427"/>
    </row>
    <row r="956" spans="1:18" ht="15">
      <c r="A956" s="351"/>
      <c r="B956" s="351"/>
      <c r="C956" s="337"/>
      <c r="D956" s="351"/>
      <c r="E956" s="345"/>
      <c r="F956" s="332"/>
      <c r="G956" s="337"/>
      <c r="H956" s="303"/>
      <c r="I956" s="303"/>
      <c r="J956" s="303"/>
      <c r="K956" s="309"/>
      <c r="L956" s="332"/>
      <c r="M956" s="429"/>
      <c r="N956" s="427"/>
      <c r="R956" s="427"/>
    </row>
    <row r="957" spans="1:13" ht="15">
      <c r="A957" s="351"/>
      <c r="B957" s="351"/>
      <c r="C957" s="337"/>
      <c r="D957" s="351"/>
      <c r="E957" s="345"/>
      <c r="F957" s="332"/>
      <c r="G957" s="337"/>
      <c r="H957" s="303"/>
      <c r="I957" s="303"/>
      <c r="J957" s="303"/>
      <c r="K957" s="309"/>
      <c r="L957" s="332"/>
      <c r="M957" s="429"/>
    </row>
    <row r="958" spans="1:18" ht="15">
      <c r="A958" s="299" t="s">
        <v>1110</v>
      </c>
      <c r="B958" s="361"/>
      <c r="C958" s="361"/>
      <c r="D958" s="361"/>
      <c r="E958" s="362" t="s">
        <v>2201</v>
      </c>
      <c r="F958" s="363"/>
      <c r="G958" s="364"/>
      <c r="H958" s="365"/>
      <c r="I958" s="365"/>
      <c r="J958" s="366"/>
      <c r="K958" s="367"/>
      <c r="L958" s="368"/>
      <c r="M958" s="369" t="s">
        <v>1301</v>
      </c>
      <c r="N958" s="305"/>
      <c r="R958" s="305"/>
    </row>
    <row r="959" spans="1:18" ht="23.25">
      <c r="A959" s="297" t="s">
        <v>1157</v>
      </c>
      <c r="B959" s="300"/>
      <c r="C959" s="300"/>
      <c r="D959" s="300"/>
      <c r="E959" s="300"/>
      <c r="F959" s="301"/>
      <c r="G959" s="302"/>
      <c r="H959" s="302"/>
      <c r="I959" s="302"/>
      <c r="J959" s="303"/>
      <c r="K959" s="304"/>
      <c r="L959" s="302"/>
      <c r="M959" s="302"/>
      <c r="N959" s="305"/>
      <c r="R959" s="305"/>
    </row>
    <row r="960" spans="1:18" ht="15.75">
      <c r="A960" s="306" t="s">
        <v>1156</v>
      </c>
      <c r="B960" s="306"/>
      <c r="C960" s="306"/>
      <c r="D960" s="306"/>
      <c r="E960" s="306"/>
      <c r="F960" s="307"/>
      <c r="G960" s="308">
        <v>43830</v>
      </c>
      <c r="H960" s="303"/>
      <c r="J960" s="303"/>
      <c r="K960" s="309"/>
      <c r="L960" s="303"/>
      <c r="M960" s="310"/>
      <c r="N960" s="305"/>
      <c r="R960" s="305"/>
    </row>
    <row r="961" spans="1:18" ht="15.75">
      <c r="A961" s="306"/>
      <c r="B961" s="306"/>
      <c r="C961" s="306"/>
      <c r="D961" s="306"/>
      <c r="E961" s="306"/>
      <c r="F961" s="307"/>
      <c r="G961" s="303"/>
      <c r="H961" s="303"/>
      <c r="I961" s="311"/>
      <c r="J961" s="303"/>
      <c r="K961" s="309"/>
      <c r="L961" s="303"/>
      <c r="M961" s="310"/>
      <c r="N961" s="305"/>
      <c r="R961" s="305"/>
    </row>
    <row r="962" spans="1:18" ht="15">
      <c r="A962" s="303"/>
      <c r="B962" s="303"/>
      <c r="C962" s="303"/>
      <c r="D962" s="303"/>
      <c r="E962" s="303"/>
      <c r="F962" s="312"/>
      <c r="G962" s="303"/>
      <c r="H962" s="303"/>
      <c r="I962" s="303"/>
      <c r="J962" s="303"/>
      <c r="K962" s="309"/>
      <c r="L962" s="303"/>
      <c r="M962" s="310"/>
      <c r="N962" s="305"/>
      <c r="R962" s="305"/>
    </row>
    <row r="963" spans="1:18" ht="16.15" customHeight="1">
      <c r="A963" s="303"/>
      <c r="B963" s="303"/>
      <c r="C963" s="303"/>
      <c r="D963" s="303"/>
      <c r="E963" s="303"/>
      <c r="F963" s="312"/>
      <c r="G963" s="303"/>
      <c r="H963" s="303"/>
      <c r="I963" s="303"/>
      <c r="J963" s="303"/>
      <c r="K963" s="309"/>
      <c r="L963" s="303"/>
      <c r="M963" s="310"/>
      <c r="N963" s="305"/>
      <c r="R963" s="305"/>
    </row>
    <row r="964" spans="1:18" ht="15">
      <c r="A964" s="401" t="s">
        <v>1283</v>
      </c>
      <c r="B964" s="401"/>
      <c r="C964" s="401"/>
      <c r="D964" s="401"/>
      <c r="E964" s="401"/>
      <c r="F964" s="401"/>
      <c r="G964" s="401"/>
      <c r="H964" s="401"/>
      <c r="I964" s="401"/>
      <c r="J964" s="317"/>
      <c r="K964" s="947"/>
      <c r="L964" s="947"/>
      <c r="M964" s="426"/>
      <c r="N964" s="427"/>
      <c r="R964" s="427"/>
    </row>
    <row r="965" spans="1:18" ht="10.7" customHeight="1">
      <c r="A965" s="394"/>
      <c r="B965" s="394"/>
      <c r="C965" s="409"/>
      <c r="D965" s="394"/>
      <c r="E965" s="394"/>
      <c r="F965" s="394"/>
      <c r="G965" s="394"/>
      <c r="H965" s="303"/>
      <c r="I965" s="303"/>
      <c r="J965" s="303"/>
      <c r="K965" s="309"/>
      <c r="L965" s="394"/>
      <c r="M965" s="394"/>
      <c r="N965" s="427"/>
      <c r="R965" s="427"/>
    </row>
    <row r="966" spans="1:18" ht="15">
      <c r="A966" s="339" t="s">
        <v>1282</v>
      </c>
      <c r="B966" s="339"/>
      <c r="C966" s="431" t="s">
        <v>1281</v>
      </c>
      <c r="D966" s="394"/>
      <c r="E966" s="303"/>
      <c r="F966" s="332"/>
      <c r="G966" s="513" t="s">
        <v>1280</v>
      </c>
      <c r="H966" s="310"/>
      <c r="I966" s="513" t="s">
        <v>1279</v>
      </c>
      <c r="J966" s="303"/>
      <c r="K966" s="309"/>
      <c r="L966" s="332"/>
      <c r="M966" s="429"/>
      <c r="N966" s="427"/>
      <c r="R966" s="427"/>
    </row>
    <row r="967" spans="1:18" ht="15">
      <c r="A967" s="394" t="s">
        <v>1300</v>
      </c>
      <c r="B967" s="394"/>
      <c r="C967" s="332" t="s">
        <v>1277</v>
      </c>
      <c r="D967" s="394"/>
      <c r="E967" s="303"/>
      <c r="F967" s="332"/>
      <c r="G967" s="785">
        <v>3386405.14</v>
      </c>
      <c r="H967" s="855"/>
      <c r="I967" s="786">
        <v>0.006537530580385952</v>
      </c>
      <c r="J967" s="855"/>
      <c r="K967" s="309"/>
      <c r="L967" s="332"/>
      <c r="M967" s="429"/>
      <c r="N967" s="427"/>
      <c r="R967" s="427"/>
    </row>
    <row r="968" spans="1:18" ht="15">
      <c r="A968" s="303"/>
      <c r="B968" s="303"/>
      <c r="C968" s="332" t="s">
        <v>1276</v>
      </c>
      <c r="D968" s="394"/>
      <c r="E968" s="303"/>
      <c r="F968" s="332"/>
      <c r="G968" s="785">
        <v>7531000.46</v>
      </c>
      <c r="H968" s="855"/>
      <c r="I968" s="786">
        <v>0.014538764197644312</v>
      </c>
      <c r="J968" s="855"/>
      <c r="K968" s="309"/>
      <c r="L968" s="332"/>
      <c r="M968" s="429"/>
      <c r="N968" s="427"/>
      <c r="R968" s="427"/>
    </row>
    <row r="969" spans="1:18" ht="15">
      <c r="A969" s="394"/>
      <c r="B969" s="394"/>
      <c r="C969" s="332" t="s">
        <v>1275</v>
      </c>
      <c r="D969" s="394"/>
      <c r="E969" s="303"/>
      <c r="F969" s="332"/>
      <c r="G969" s="785">
        <v>1950442.76</v>
      </c>
      <c r="H969" s="855"/>
      <c r="I969" s="786">
        <v>0.003765373208945808</v>
      </c>
      <c r="J969" s="855"/>
      <c r="K969" s="309"/>
      <c r="L969" s="332"/>
      <c r="M969" s="429"/>
      <c r="N969" s="427"/>
      <c r="R969" s="427"/>
    </row>
    <row r="970" spans="1:18" ht="15">
      <c r="A970" s="394"/>
      <c r="B970" s="394"/>
      <c r="C970" s="332" t="s">
        <v>1274</v>
      </c>
      <c r="D970" s="394"/>
      <c r="E970" s="303"/>
      <c r="F970" s="332"/>
      <c r="G970" s="785">
        <v>2855387.52</v>
      </c>
      <c r="H970" s="855"/>
      <c r="I970" s="786">
        <v>0.005512389232569026</v>
      </c>
      <c r="J970" s="855"/>
      <c r="K970" s="309"/>
      <c r="L970" s="332"/>
      <c r="M970" s="429"/>
      <c r="N970" s="427"/>
      <c r="R970" s="427"/>
    </row>
    <row r="971" spans="1:18" ht="15">
      <c r="A971" s="394"/>
      <c r="B971" s="394"/>
      <c r="C971" s="332" t="s">
        <v>1273</v>
      </c>
      <c r="D971" s="394"/>
      <c r="E971" s="303"/>
      <c r="F971" s="332"/>
      <c r="G971" s="785">
        <v>4881683.15</v>
      </c>
      <c r="H971" s="855"/>
      <c r="I971" s="786">
        <v>0.009424198097242382</v>
      </c>
      <c r="J971" s="855"/>
      <c r="K971" s="309"/>
      <c r="L971" s="332"/>
      <c r="M971" s="429"/>
      <c r="N971" s="427"/>
      <c r="R971" s="427"/>
    </row>
    <row r="972" spans="1:18" ht="15">
      <c r="A972" s="394"/>
      <c r="B972" s="394"/>
      <c r="C972" s="332" t="s">
        <v>1272</v>
      </c>
      <c r="D972" s="394"/>
      <c r="E972" s="303"/>
      <c r="F972" s="332"/>
      <c r="G972" s="785">
        <v>4807842.35</v>
      </c>
      <c r="H972" s="855"/>
      <c r="I972" s="786">
        <v>0.009281646787483808</v>
      </c>
      <c r="J972" s="855"/>
      <c r="K972" s="309"/>
      <c r="L972" s="332"/>
      <c r="M972" s="429"/>
      <c r="N972" s="427"/>
      <c r="R972" s="427"/>
    </row>
    <row r="973" spans="1:18" ht="15">
      <c r="A973" s="394"/>
      <c r="B973" s="394"/>
      <c r="C973" s="332" t="s">
        <v>1271</v>
      </c>
      <c r="D973" s="394"/>
      <c r="E973" s="303"/>
      <c r="F973" s="332"/>
      <c r="G973" s="785">
        <v>7204809.22</v>
      </c>
      <c r="H973" s="855"/>
      <c r="I973" s="786">
        <v>0.013909044740463825</v>
      </c>
      <c r="J973" s="855"/>
      <c r="K973" s="309"/>
      <c r="L973" s="332"/>
      <c r="M973" s="429"/>
      <c r="N973" s="427"/>
      <c r="R973" s="427"/>
    </row>
    <row r="974" spans="1:18" ht="15">
      <c r="A974" s="394"/>
      <c r="B974" s="394"/>
      <c r="C974" s="332" t="s">
        <v>1270</v>
      </c>
      <c r="D974" s="394"/>
      <c r="E974" s="303"/>
      <c r="F974" s="332"/>
      <c r="G974" s="785">
        <v>12214873.14</v>
      </c>
      <c r="H974" s="855"/>
      <c r="I974" s="786">
        <v>0.023581084774837363</v>
      </c>
      <c r="J974" s="855"/>
      <c r="K974" s="309"/>
      <c r="L974" s="332"/>
      <c r="M974" s="429"/>
      <c r="N974" s="427"/>
      <c r="R974" s="427"/>
    </row>
    <row r="975" spans="1:18" ht="15">
      <c r="A975" s="394"/>
      <c r="B975" s="394"/>
      <c r="C975" s="332" t="s">
        <v>1269</v>
      </c>
      <c r="D975" s="394"/>
      <c r="E975" s="303"/>
      <c r="F975" s="332"/>
      <c r="G975" s="785">
        <v>12551363.48</v>
      </c>
      <c r="H975" s="855"/>
      <c r="I975" s="786">
        <v>0.024230686874057675</v>
      </c>
      <c r="J975" s="855"/>
      <c r="K975" s="309"/>
      <c r="L975" s="332"/>
      <c r="M975" s="429"/>
      <c r="N975" s="427"/>
      <c r="R975" s="427"/>
    </row>
    <row r="976" spans="1:18" ht="15">
      <c r="A976" s="394"/>
      <c r="B976" s="394"/>
      <c r="C976" s="332" t="s">
        <v>1268</v>
      </c>
      <c r="D976" s="394"/>
      <c r="E976" s="303"/>
      <c r="F976" s="332"/>
      <c r="G976" s="785">
        <v>26859459.48</v>
      </c>
      <c r="H976" s="855"/>
      <c r="I976" s="786">
        <v>0.051852785022390255</v>
      </c>
      <c r="J976" s="855"/>
      <c r="K976" s="309"/>
      <c r="L976" s="332"/>
      <c r="M976" s="429"/>
      <c r="N976" s="427"/>
      <c r="R976" s="427"/>
    </row>
    <row r="977" spans="1:18" ht="15">
      <c r="A977" s="394"/>
      <c r="B977" s="394"/>
      <c r="C977" s="332" t="s">
        <v>1267</v>
      </c>
      <c r="D977" s="394"/>
      <c r="E977" s="303"/>
      <c r="F977" s="332"/>
      <c r="G977" s="785">
        <v>34169180.3</v>
      </c>
      <c r="H977" s="855"/>
      <c r="I977" s="786">
        <v>0.06596436394434815</v>
      </c>
      <c r="J977" s="855"/>
      <c r="K977" s="309"/>
      <c r="L977" s="332"/>
      <c r="M977" s="429"/>
      <c r="N977" s="427"/>
      <c r="R977" s="427"/>
    </row>
    <row r="978" spans="1:18" ht="15">
      <c r="A978" s="394"/>
      <c r="B978" s="394"/>
      <c r="C978" s="332" t="s">
        <v>1266</v>
      </c>
      <c r="D978" s="394"/>
      <c r="E978" s="303"/>
      <c r="F978" s="332"/>
      <c r="G978" s="785">
        <v>55701626.86</v>
      </c>
      <c r="H978" s="855"/>
      <c r="I978" s="786">
        <v>0.10753323182544472</v>
      </c>
      <c r="J978" s="855"/>
      <c r="K978" s="309"/>
      <c r="L978" s="332"/>
      <c r="M978" s="429"/>
      <c r="N978" s="427"/>
      <c r="R978" s="427"/>
    </row>
    <row r="979" spans="1:18" ht="15">
      <c r="A979" s="394"/>
      <c r="B979" s="394"/>
      <c r="C979" s="332" t="s">
        <v>1265</v>
      </c>
      <c r="D979" s="394"/>
      <c r="E979" s="303"/>
      <c r="F979" s="332"/>
      <c r="G979" s="785">
        <v>74255934.36</v>
      </c>
      <c r="H979" s="855"/>
      <c r="I979" s="786">
        <v>0.14335273589078948</v>
      </c>
      <c r="J979" s="855"/>
      <c r="K979" s="309"/>
      <c r="L979" s="332"/>
      <c r="M979" s="429"/>
      <c r="N979" s="427"/>
      <c r="R979" s="427"/>
    </row>
    <row r="980" spans="1:18" ht="15">
      <c r="A980" s="394"/>
      <c r="B980" s="394"/>
      <c r="C980" s="332" t="s">
        <v>1264</v>
      </c>
      <c r="D980" s="394"/>
      <c r="E980" s="303"/>
      <c r="F980" s="332"/>
      <c r="G980" s="785">
        <v>81103994.63</v>
      </c>
      <c r="H980" s="855"/>
      <c r="I980" s="786">
        <v>0.15657306883401526</v>
      </c>
      <c r="J980" s="855"/>
      <c r="K980" s="309"/>
      <c r="L980" s="332"/>
      <c r="M980" s="429"/>
      <c r="N980" s="427"/>
      <c r="R980" s="427"/>
    </row>
    <row r="981" spans="1:18" ht="15">
      <c r="A981" s="394"/>
      <c r="B981" s="394"/>
      <c r="C981" s="332" t="s">
        <v>1263</v>
      </c>
      <c r="D981" s="394"/>
      <c r="E981" s="303"/>
      <c r="F981" s="332"/>
      <c r="G981" s="785">
        <v>116669598.41</v>
      </c>
      <c r="H981" s="855"/>
      <c r="I981" s="786">
        <v>0.2252332594223275</v>
      </c>
      <c r="J981" s="855"/>
      <c r="K981" s="309"/>
      <c r="L981" s="332"/>
      <c r="M981" s="429"/>
      <c r="N981" s="427"/>
      <c r="R981" s="427"/>
    </row>
    <row r="982" spans="1:18" ht="15">
      <c r="A982" s="394"/>
      <c r="B982" s="394"/>
      <c r="C982" s="332" t="s">
        <v>1262</v>
      </c>
      <c r="D982" s="394"/>
      <c r="E982" s="303"/>
      <c r="F982" s="332"/>
      <c r="G982" s="785">
        <v>145494821.25</v>
      </c>
      <c r="H982" s="855"/>
      <c r="I982" s="786">
        <v>0.280880994413345</v>
      </c>
      <c r="J982" s="855"/>
      <c r="K982" s="309"/>
      <c r="L982" s="332"/>
      <c r="M982" s="429"/>
      <c r="N982" s="427"/>
      <c r="R982" s="427"/>
    </row>
    <row r="983" spans="1:18" ht="15">
      <c r="A983" s="394"/>
      <c r="B983" s="394"/>
      <c r="C983" s="332" t="s">
        <v>1261</v>
      </c>
      <c r="D983" s="394"/>
      <c r="E983" s="303"/>
      <c r="F983" s="332"/>
      <c r="G983" s="785">
        <v>1601718324.99</v>
      </c>
      <c r="H983" s="855"/>
      <c r="I983" s="786">
        <v>3.0921529167023087</v>
      </c>
      <c r="J983" s="855"/>
      <c r="K983" s="309"/>
      <c r="L983" s="332"/>
      <c r="M983" s="429"/>
      <c r="N983" s="427"/>
      <c r="R983" s="427"/>
    </row>
    <row r="984" spans="1:18" ht="15">
      <c r="A984" s="351" t="s">
        <v>1</v>
      </c>
      <c r="B984" s="351"/>
      <c r="C984" s="337"/>
      <c r="D984" s="351"/>
      <c r="E984" s="303"/>
      <c r="F984" s="332"/>
      <c r="G984" s="787">
        <v>2193356747.5</v>
      </c>
      <c r="H984" s="857"/>
      <c r="I984" s="788">
        <v>4.234324074548599</v>
      </c>
      <c r="J984" s="857"/>
      <c r="K984" s="309"/>
      <c r="L984" s="332"/>
      <c r="M984" s="429"/>
      <c r="N984" s="427"/>
      <c r="R984" s="427"/>
    </row>
    <row r="985" spans="1:18" ht="14.45" customHeight="1">
      <c r="A985" s="394"/>
      <c r="B985" s="394"/>
      <c r="C985" s="409"/>
      <c r="D985" s="394"/>
      <c r="E985" s="303"/>
      <c r="F985" s="332"/>
      <c r="G985" s="892"/>
      <c r="H985" s="892"/>
      <c r="I985" s="892"/>
      <c r="J985" s="892"/>
      <c r="K985" s="309"/>
      <c r="L985" s="332"/>
      <c r="M985" s="429"/>
      <c r="N985" s="427"/>
      <c r="R985" s="427"/>
    </row>
    <row r="986" spans="1:18" ht="15">
      <c r="A986" s="339" t="s">
        <v>1282</v>
      </c>
      <c r="B986" s="339"/>
      <c r="C986" s="431" t="s">
        <v>1281</v>
      </c>
      <c r="D986" s="394"/>
      <c r="E986" s="303"/>
      <c r="F986" s="332"/>
      <c r="G986" s="859" t="s">
        <v>1280</v>
      </c>
      <c r="H986" s="859"/>
      <c r="I986" s="859" t="s">
        <v>1279</v>
      </c>
      <c r="J986" s="859"/>
      <c r="K986" s="309"/>
      <c r="L986" s="332"/>
      <c r="M986" s="429"/>
      <c r="N986" s="427"/>
      <c r="R986" s="427"/>
    </row>
    <row r="987" spans="1:18" ht="15">
      <c r="A987" s="394" t="s">
        <v>1299</v>
      </c>
      <c r="B987" s="303"/>
      <c r="C987" s="332" t="s">
        <v>1277</v>
      </c>
      <c r="D987" s="394"/>
      <c r="E987" s="303"/>
      <c r="F987" s="332"/>
      <c r="G987" s="785">
        <v>6997173.78</v>
      </c>
      <c r="H987" s="855"/>
      <c r="I987" s="786">
        <v>0.01350819989690447</v>
      </c>
      <c r="J987" s="855"/>
      <c r="K987" s="309"/>
      <c r="L987" s="332"/>
      <c r="M987" s="429"/>
      <c r="N987" s="427"/>
      <c r="R987" s="427"/>
    </row>
    <row r="988" spans="2:18" ht="15">
      <c r="B988" s="394"/>
      <c r="C988" s="332" t="s">
        <v>1276</v>
      </c>
      <c r="D988" s="394"/>
      <c r="E988" s="303"/>
      <c r="F988" s="332"/>
      <c r="G988" s="785">
        <v>12483990.35</v>
      </c>
      <c r="H988" s="855"/>
      <c r="I988" s="786">
        <v>0.024100621545350042</v>
      </c>
      <c r="J988" s="855"/>
      <c r="K988" s="309"/>
      <c r="L988" s="332"/>
      <c r="M988" s="429"/>
      <c r="N988" s="427"/>
      <c r="R988" s="427"/>
    </row>
    <row r="989" spans="1:18" ht="15">
      <c r="A989" s="394"/>
      <c r="B989" s="394"/>
      <c r="C989" s="332" t="s">
        <v>1275</v>
      </c>
      <c r="D989" s="394"/>
      <c r="E989" s="303"/>
      <c r="F989" s="332"/>
      <c r="G989" s="785">
        <v>5847709.06</v>
      </c>
      <c r="H989" s="855"/>
      <c r="I989" s="786">
        <v>0.011289132641982108</v>
      </c>
      <c r="J989" s="855"/>
      <c r="K989" s="309"/>
      <c r="L989" s="332"/>
      <c r="M989" s="429"/>
      <c r="N989" s="427"/>
      <c r="R989" s="427"/>
    </row>
    <row r="990" spans="1:18" ht="15">
      <c r="A990" s="394"/>
      <c r="B990" s="394"/>
      <c r="C990" s="332" t="s">
        <v>1274</v>
      </c>
      <c r="D990" s="394"/>
      <c r="E990" s="303"/>
      <c r="F990" s="332"/>
      <c r="G990" s="785">
        <v>3387172.96</v>
      </c>
      <c r="H990" s="855"/>
      <c r="I990" s="786">
        <v>0.00653901287400491</v>
      </c>
      <c r="J990" s="855"/>
      <c r="K990" s="309"/>
      <c r="L990" s="332"/>
      <c r="M990" s="429"/>
      <c r="N990" s="427"/>
      <c r="R990" s="427"/>
    </row>
    <row r="991" spans="1:18" ht="15">
      <c r="A991" s="394"/>
      <c r="B991" s="394"/>
      <c r="C991" s="332" t="s">
        <v>1273</v>
      </c>
      <c r="D991" s="394"/>
      <c r="E991" s="303"/>
      <c r="F991" s="332"/>
      <c r="G991" s="785">
        <v>6020675.65</v>
      </c>
      <c r="H991" s="855"/>
      <c r="I991" s="786">
        <v>0.011623048498107368</v>
      </c>
      <c r="J991" s="855"/>
      <c r="K991" s="309"/>
      <c r="L991" s="332"/>
      <c r="M991" s="429"/>
      <c r="N991" s="427"/>
      <c r="R991" s="427"/>
    </row>
    <row r="992" spans="1:18" ht="15">
      <c r="A992" s="394"/>
      <c r="B992" s="394"/>
      <c r="C992" s="332" t="s">
        <v>1272</v>
      </c>
      <c r="D992" s="394"/>
      <c r="E992" s="303"/>
      <c r="F992" s="332"/>
      <c r="G992" s="785">
        <v>8046168.66</v>
      </c>
      <c r="H992" s="855"/>
      <c r="I992" s="786">
        <v>0.015533307886986335</v>
      </c>
      <c r="J992" s="855"/>
      <c r="K992" s="309"/>
      <c r="L992" s="332"/>
      <c r="M992" s="429"/>
      <c r="N992" s="427"/>
      <c r="R992" s="427"/>
    </row>
    <row r="993" spans="1:18" ht="15">
      <c r="A993" s="394"/>
      <c r="B993" s="394"/>
      <c r="C993" s="332" t="s">
        <v>1271</v>
      </c>
      <c r="D993" s="394"/>
      <c r="E993" s="303"/>
      <c r="F993" s="332"/>
      <c r="G993" s="785">
        <v>9503717.18</v>
      </c>
      <c r="H993" s="855"/>
      <c r="I993" s="786">
        <v>0.01834713778268992</v>
      </c>
      <c r="J993" s="855"/>
      <c r="K993" s="309"/>
      <c r="L993" s="332"/>
      <c r="M993" s="429"/>
      <c r="N993" s="427"/>
      <c r="R993" s="427"/>
    </row>
    <row r="994" spans="1:18" ht="15">
      <c r="A994" s="394"/>
      <c r="B994" s="394"/>
      <c r="C994" s="332" t="s">
        <v>1270</v>
      </c>
      <c r="D994" s="394"/>
      <c r="E994" s="303"/>
      <c r="F994" s="332"/>
      <c r="G994" s="785">
        <v>18880725.96</v>
      </c>
      <c r="H994" s="855"/>
      <c r="I994" s="786">
        <v>0.036449662175798286</v>
      </c>
      <c r="J994" s="855"/>
      <c r="K994" s="309"/>
      <c r="L994" s="332"/>
      <c r="M994" s="429"/>
      <c r="N994" s="427"/>
      <c r="R994" s="427"/>
    </row>
    <row r="995" spans="1:18" ht="15">
      <c r="A995" s="394"/>
      <c r="B995" s="394"/>
      <c r="C995" s="332" t="s">
        <v>1269</v>
      </c>
      <c r="D995" s="394"/>
      <c r="E995" s="303"/>
      <c r="F995" s="332"/>
      <c r="G995" s="785">
        <v>25129447.57</v>
      </c>
      <c r="H995" s="855"/>
      <c r="I995" s="786">
        <v>0.048512958481122685</v>
      </c>
      <c r="J995" s="855"/>
      <c r="K995" s="309"/>
      <c r="L995" s="332"/>
      <c r="M995" s="429"/>
      <c r="N995" s="427"/>
      <c r="R995" s="427"/>
    </row>
    <row r="996" spans="1:18" ht="15">
      <c r="A996" s="394"/>
      <c r="B996" s="394"/>
      <c r="C996" s="332" t="s">
        <v>1268</v>
      </c>
      <c r="D996" s="394"/>
      <c r="E996" s="303"/>
      <c r="F996" s="332"/>
      <c r="G996" s="785">
        <v>47098246.87</v>
      </c>
      <c r="H996" s="855"/>
      <c r="I996" s="786">
        <v>0.09092421504982476</v>
      </c>
      <c r="J996" s="855"/>
      <c r="K996" s="309"/>
      <c r="L996" s="332"/>
      <c r="M996" s="429"/>
      <c r="N996" s="427"/>
      <c r="R996" s="427"/>
    </row>
    <row r="997" spans="1:18" ht="15">
      <c r="A997" s="394"/>
      <c r="B997" s="394"/>
      <c r="C997" s="332" t="s">
        <v>1267</v>
      </c>
      <c r="D997" s="394"/>
      <c r="E997" s="303"/>
      <c r="F997" s="332"/>
      <c r="G997" s="785">
        <v>66196538.54</v>
      </c>
      <c r="H997" s="855"/>
      <c r="I997" s="786">
        <v>0.12779389267668878</v>
      </c>
      <c r="J997" s="855"/>
      <c r="K997" s="309"/>
      <c r="L997" s="332"/>
      <c r="M997" s="429"/>
      <c r="N997" s="427"/>
      <c r="R997" s="427"/>
    </row>
    <row r="998" spans="1:18" ht="15">
      <c r="A998" s="394"/>
      <c r="B998" s="394"/>
      <c r="C998" s="332" t="s">
        <v>1266</v>
      </c>
      <c r="D998" s="394"/>
      <c r="E998" s="303"/>
      <c r="F998" s="332"/>
      <c r="G998" s="785">
        <v>89997811.59</v>
      </c>
      <c r="H998" s="855"/>
      <c r="I998" s="786">
        <v>0.1737427806518857</v>
      </c>
      <c r="J998" s="855"/>
      <c r="K998" s="309"/>
      <c r="L998" s="332"/>
      <c r="M998" s="429"/>
      <c r="N998" s="427"/>
      <c r="R998" s="427"/>
    </row>
    <row r="999" spans="1:18" ht="15">
      <c r="A999" s="394"/>
      <c r="B999" s="394"/>
      <c r="C999" s="332" t="s">
        <v>1265</v>
      </c>
      <c r="D999" s="394"/>
      <c r="E999" s="303"/>
      <c r="F999" s="332"/>
      <c r="G999" s="785">
        <v>120910176.9</v>
      </c>
      <c r="H999" s="855"/>
      <c r="I999" s="786">
        <v>0.23341979068801708</v>
      </c>
      <c r="J999" s="855"/>
      <c r="K999" s="309"/>
      <c r="L999" s="332"/>
      <c r="M999" s="429"/>
      <c r="N999" s="427"/>
      <c r="R999" s="427"/>
    </row>
    <row r="1000" spans="1:18" ht="15">
      <c r="A1000" s="394"/>
      <c r="B1000" s="394"/>
      <c r="C1000" s="332" t="s">
        <v>1264</v>
      </c>
      <c r="D1000" s="394"/>
      <c r="E1000" s="303"/>
      <c r="F1000" s="332"/>
      <c r="G1000" s="785">
        <v>123950410.51</v>
      </c>
      <c r="H1000" s="855"/>
      <c r="I1000" s="786">
        <v>0.23928902941616645</v>
      </c>
      <c r="J1000" s="855"/>
      <c r="K1000" s="309"/>
      <c r="L1000" s="332"/>
      <c r="M1000" s="429"/>
      <c r="N1000" s="427"/>
      <c r="R1000" s="427"/>
    </row>
    <row r="1001" spans="1:18" ht="15">
      <c r="A1001" s="394"/>
      <c r="B1001" s="394"/>
      <c r="C1001" s="332" t="s">
        <v>1263</v>
      </c>
      <c r="D1001" s="394"/>
      <c r="E1001" s="303"/>
      <c r="F1001" s="332"/>
      <c r="G1001" s="785">
        <v>172043540.08</v>
      </c>
      <c r="H1001" s="855"/>
      <c r="I1001" s="786">
        <v>0.3321338876868278</v>
      </c>
      <c r="J1001" s="855"/>
      <c r="K1001" s="309"/>
      <c r="L1001" s="332"/>
      <c r="M1001" s="429"/>
      <c r="N1001" s="427"/>
      <c r="R1001" s="427"/>
    </row>
    <row r="1002" spans="1:18" ht="15">
      <c r="A1002" s="394"/>
      <c r="B1002" s="394"/>
      <c r="C1002" s="332" t="s">
        <v>1262</v>
      </c>
      <c r="D1002" s="394"/>
      <c r="E1002" s="303"/>
      <c r="F1002" s="332"/>
      <c r="G1002" s="785">
        <v>217878446.88</v>
      </c>
      <c r="H1002" s="855"/>
      <c r="I1002" s="786">
        <v>0.42061919658112623</v>
      </c>
      <c r="J1002" s="855"/>
      <c r="K1002" s="309"/>
      <c r="L1002" s="332"/>
      <c r="M1002" s="429"/>
      <c r="N1002" s="427"/>
      <c r="R1002" s="427"/>
    </row>
    <row r="1003" spans="1:18" ht="15">
      <c r="A1003" s="394"/>
      <c r="B1003" s="394"/>
      <c r="C1003" s="332" t="s">
        <v>1261</v>
      </c>
      <c r="D1003" s="394"/>
      <c r="E1003" s="303"/>
      <c r="F1003" s="332"/>
      <c r="G1003" s="785">
        <v>2139301275.57</v>
      </c>
      <c r="H1003" s="855"/>
      <c r="I1003" s="786">
        <v>4.129968781495988</v>
      </c>
      <c r="J1003" s="855"/>
      <c r="K1003" s="309"/>
      <c r="L1003" s="332"/>
      <c r="M1003" s="429"/>
      <c r="N1003" s="427"/>
      <c r="R1003" s="427"/>
    </row>
    <row r="1004" spans="1:18" ht="15">
      <c r="A1004" s="351" t="s">
        <v>1</v>
      </c>
      <c r="B1004" s="351"/>
      <c r="C1004" s="337"/>
      <c r="D1004" s="351"/>
      <c r="E1004" s="303"/>
      <c r="F1004" s="332"/>
      <c r="G1004" s="787">
        <v>3073673228.11</v>
      </c>
      <c r="H1004" s="857"/>
      <c r="I1004" s="788">
        <v>5.933794656029471</v>
      </c>
      <c r="J1004" s="857"/>
      <c r="K1004" s="309"/>
      <c r="L1004" s="408"/>
      <c r="M1004" s="429"/>
      <c r="N1004" s="427"/>
      <c r="R1004" s="427"/>
    </row>
    <row r="1005" spans="1:18" ht="10.9" customHeight="1">
      <c r="A1005" s="394"/>
      <c r="B1005" s="394"/>
      <c r="C1005" s="409"/>
      <c r="D1005" s="394"/>
      <c r="E1005" s="394"/>
      <c r="F1005" s="332"/>
      <c r="G1005" s="892"/>
      <c r="H1005" s="892"/>
      <c r="I1005" s="892"/>
      <c r="J1005" s="892"/>
      <c r="K1005" s="309"/>
      <c r="L1005" s="332"/>
      <c r="M1005" s="429"/>
      <c r="N1005" s="427"/>
      <c r="R1005" s="427"/>
    </row>
    <row r="1006" spans="1:18" ht="15">
      <c r="A1006" s="339" t="s">
        <v>1282</v>
      </c>
      <c r="B1006" s="339"/>
      <c r="C1006" s="431" t="s">
        <v>1281</v>
      </c>
      <c r="D1006" s="394"/>
      <c r="E1006" s="303"/>
      <c r="F1006" s="332"/>
      <c r="G1006" s="859" t="s">
        <v>1280</v>
      </c>
      <c r="H1006" s="859"/>
      <c r="I1006" s="859" t="s">
        <v>1279</v>
      </c>
      <c r="J1006" s="859"/>
      <c r="K1006" s="309"/>
      <c r="L1006" s="332"/>
      <c r="M1006" s="429"/>
      <c r="N1006" s="427"/>
      <c r="R1006" s="427"/>
    </row>
    <row r="1007" spans="1:18" ht="15">
      <c r="A1007" s="303" t="s">
        <v>1298</v>
      </c>
      <c r="B1007" s="394"/>
      <c r="C1007" s="332" t="s">
        <v>1277</v>
      </c>
      <c r="D1007" s="394"/>
      <c r="E1007" s="303"/>
      <c r="F1007" s="332"/>
      <c r="G1007" s="785">
        <v>6262090.58</v>
      </c>
      <c r="H1007" s="855"/>
      <c r="I1007" s="786">
        <v>0.012089105399803641</v>
      </c>
      <c r="J1007" s="855"/>
      <c r="K1007" s="309"/>
      <c r="L1007" s="332"/>
      <c r="M1007" s="429"/>
      <c r="N1007" s="427"/>
      <c r="R1007" s="427"/>
    </row>
    <row r="1008" spans="2:18" ht="15">
      <c r="B1008" s="303"/>
      <c r="C1008" s="332" t="s">
        <v>1276</v>
      </c>
      <c r="D1008" s="394"/>
      <c r="E1008" s="303"/>
      <c r="F1008" s="332"/>
      <c r="G1008" s="785">
        <v>15798880.39</v>
      </c>
      <c r="H1008" s="855"/>
      <c r="I1008" s="786">
        <v>0.03050009063164986</v>
      </c>
      <c r="J1008" s="855"/>
      <c r="K1008" s="309"/>
      <c r="L1008" s="332"/>
      <c r="M1008" s="429"/>
      <c r="N1008" s="427"/>
      <c r="R1008" s="427"/>
    </row>
    <row r="1009" spans="1:18" ht="15">
      <c r="A1009" s="394"/>
      <c r="B1009" s="394"/>
      <c r="C1009" s="332" t="s">
        <v>1275</v>
      </c>
      <c r="D1009" s="394"/>
      <c r="E1009" s="303"/>
      <c r="F1009" s="332"/>
      <c r="G1009" s="785">
        <v>6567117.62</v>
      </c>
      <c r="H1009" s="855"/>
      <c r="I1009" s="786">
        <v>0.01267796689729257</v>
      </c>
      <c r="J1009" s="855"/>
      <c r="K1009" s="309"/>
      <c r="L1009" s="332"/>
      <c r="M1009" s="429"/>
      <c r="N1009" s="427"/>
      <c r="R1009" s="427"/>
    </row>
    <row r="1010" spans="1:18" ht="15">
      <c r="A1010" s="394"/>
      <c r="B1010" s="394"/>
      <c r="C1010" s="332" t="s">
        <v>1274</v>
      </c>
      <c r="D1010" s="394"/>
      <c r="E1010" s="303"/>
      <c r="F1010" s="332"/>
      <c r="G1010" s="785">
        <v>7186625.93</v>
      </c>
      <c r="H1010" s="855"/>
      <c r="I1010" s="786">
        <v>0.01387394149394943</v>
      </c>
      <c r="J1010" s="855"/>
      <c r="K1010" s="309"/>
      <c r="L1010" s="332"/>
      <c r="M1010" s="429"/>
      <c r="N1010" s="427"/>
      <c r="R1010" s="427"/>
    </row>
    <row r="1011" spans="1:18" ht="15">
      <c r="A1011" s="394"/>
      <c r="B1011" s="394"/>
      <c r="C1011" s="332" t="s">
        <v>1273</v>
      </c>
      <c r="D1011" s="394"/>
      <c r="E1011" s="303"/>
      <c r="F1011" s="332"/>
      <c r="G1011" s="785">
        <v>7942270.06</v>
      </c>
      <c r="H1011" s="855"/>
      <c r="I1011" s="786">
        <v>0.015332729324564446</v>
      </c>
      <c r="J1011" s="855"/>
      <c r="K1011" s="309"/>
      <c r="L1011" s="332"/>
      <c r="M1011" s="429"/>
      <c r="N1011" s="427"/>
      <c r="R1011" s="427"/>
    </row>
    <row r="1012" spans="1:18" ht="15">
      <c r="A1012" s="394"/>
      <c r="B1012" s="394"/>
      <c r="C1012" s="332" t="s">
        <v>1272</v>
      </c>
      <c r="D1012" s="394"/>
      <c r="E1012" s="303"/>
      <c r="F1012" s="332"/>
      <c r="G1012" s="785">
        <v>12400495.89</v>
      </c>
      <c r="H1012" s="855"/>
      <c r="I1012" s="786">
        <v>0.02393943362985367</v>
      </c>
      <c r="J1012" s="855"/>
      <c r="K1012" s="309"/>
      <c r="L1012" s="332"/>
      <c r="M1012" s="429"/>
      <c r="N1012" s="427"/>
      <c r="R1012" s="427"/>
    </row>
    <row r="1013" spans="1:18" ht="15">
      <c r="A1013" s="394"/>
      <c r="B1013" s="394"/>
      <c r="C1013" s="332" t="s">
        <v>1271</v>
      </c>
      <c r="D1013" s="394"/>
      <c r="E1013" s="303"/>
      <c r="F1013" s="332"/>
      <c r="G1013" s="785">
        <v>15846220.81</v>
      </c>
      <c r="H1013" s="855"/>
      <c r="I1013" s="786">
        <v>0.03059148236732338</v>
      </c>
      <c r="J1013" s="855"/>
      <c r="K1013" s="309"/>
      <c r="L1013" s="332"/>
      <c r="M1013" s="429"/>
      <c r="N1013" s="427"/>
      <c r="R1013" s="427"/>
    </row>
    <row r="1014" spans="1:18" ht="15">
      <c r="A1014" s="394"/>
      <c r="B1014" s="394"/>
      <c r="C1014" s="332" t="s">
        <v>1270</v>
      </c>
      <c r="D1014" s="394"/>
      <c r="E1014" s="303"/>
      <c r="F1014" s="332"/>
      <c r="G1014" s="785">
        <v>27276122.23</v>
      </c>
      <c r="H1014" s="855"/>
      <c r="I1014" s="786">
        <v>0.05265716174555832</v>
      </c>
      <c r="J1014" s="855"/>
      <c r="K1014" s="309"/>
      <c r="L1014" s="332"/>
      <c r="M1014" s="429"/>
      <c r="N1014" s="427"/>
      <c r="R1014" s="427"/>
    </row>
    <row r="1015" spans="1:18" ht="15">
      <c r="A1015" s="394"/>
      <c r="B1015" s="394"/>
      <c r="C1015" s="332" t="s">
        <v>1269</v>
      </c>
      <c r="D1015" s="394"/>
      <c r="E1015" s="303"/>
      <c r="F1015" s="332"/>
      <c r="G1015" s="785">
        <v>41674695.02</v>
      </c>
      <c r="H1015" s="855"/>
      <c r="I1015" s="786">
        <v>0.08045392735303614</v>
      </c>
      <c r="J1015" s="855"/>
      <c r="K1015" s="309"/>
      <c r="L1015" s="332"/>
      <c r="M1015" s="429"/>
      <c r="N1015" s="427"/>
      <c r="R1015" s="427"/>
    </row>
    <row r="1016" spans="1:18" ht="15">
      <c r="A1016" s="394"/>
      <c r="B1016" s="394"/>
      <c r="C1016" s="332" t="s">
        <v>1268</v>
      </c>
      <c r="D1016" s="394"/>
      <c r="E1016" s="303"/>
      <c r="F1016" s="332"/>
      <c r="G1016" s="785">
        <v>63053092.03</v>
      </c>
      <c r="H1016" s="855"/>
      <c r="I1016" s="786">
        <v>0.12172539914524663</v>
      </c>
      <c r="J1016" s="855"/>
      <c r="K1016" s="309"/>
      <c r="L1016" s="332"/>
      <c r="M1016" s="429"/>
      <c r="N1016" s="427"/>
      <c r="R1016" s="427"/>
    </row>
    <row r="1017" spans="1:18" ht="15">
      <c r="A1017" s="394"/>
      <c r="B1017" s="394"/>
      <c r="C1017" s="332" t="s">
        <v>1267</v>
      </c>
      <c r="D1017" s="394"/>
      <c r="E1017" s="303"/>
      <c r="F1017" s="332"/>
      <c r="G1017" s="785">
        <v>112190727.25</v>
      </c>
      <c r="H1017" s="855"/>
      <c r="I1017" s="786">
        <v>0.21658669884744344</v>
      </c>
      <c r="J1017" s="855"/>
      <c r="K1017" s="309"/>
      <c r="L1017" s="332"/>
      <c r="M1017" s="429"/>
      <c r="N1017" s="427"/>
      <c r="R1017" s="427"/>
    </row>
    <row r="1018" spans="1:18" ht="15">
      <c r="A1018" s="394"/>
      <c r="B1018" s="394"/>
      <c r="C1018" s="332" t="s">
        <v>1266</v>
      </c>
      <c r="D1018" s="394"/>
      <c r="E1018" s="303"/>
      <c r="F1018" s="332"/>
      <c r="G1018" s="785">
        <v>155436149.24</v>
      </c>
      <c r="H1018" s="855"/>
      <c r="I1018" s="786">
        <v>0.30007294961580844</v>
      </c>
      <c r="J1018" s="855"/>
      <c r="K1018" s="309"/>
      <c r="L1018" s="332"/>
      <c r="M1018" s="429"/>
      <c r="N1018" s="427"/>
      <c r="R1018" s="427"/>
    </row>
    <row r="1019" spans="1:18" ht="15">
      <c r="A1019" s="394"/>
      <c r="B1019" s="394"/>
      <c r="C1019" s="332" t="s">
        <v>1265</v>
      </c>
      <c r="D1019" s="394"/>
      <c r="E1019" s="303"/>
      <c r="F1019" s="332"/>
      <c r="G1019" s="785">
        <v>174744215.92</v>
      </c>
      <c r="H1019" s="855"/>
      <c r="I1019" s="786">
        <v>0.33734760257379176</v>
      </c>
      <c r="J1019" s="855"/>
      <c r="K1019" s="309"/>
      <c r="L1019" s="332"/>
      <c r="M1019" s="429"/>
      <c r="N1019" s="427"/>
      <c r="R1019" s="427"/>
    </row>
    <row r="1020" spans="1:18" ht="15">
      <c r="A1020" s="394"/>
      <c r="B1020" s="394"/>
      <c r="C1020" s="332" t="s">
        <v>1264</v>
      </c>
      <c r="D1020" s="394"/>
      <c r="E1020" s="303"/>
      <c r="F1020" s="332"/>
      <c r="G1020" s="785">
        <v>194820778.83</v>
      </c>
      <c r="H1020" s="855"/>
      <c r="I1020" s="786">
        <v>0.37610585462781726</v>
      </c>
      <c r="J1020" s="855"/>
      <c r="K1020" s="309"/>
      <c r="L1020" s="332"/>
      <c r="M1020" s="429"/>
      <c r="N1020" s="427"/>
      <c r="R1020" s="427"/>
    </row>
    <row r="1021" spans="1:18" ht="15">
      <c r="A1021" s="394"/>
      <c r="B1021" s="394"/>
      <c r="C1021" s="332" t="s">
        <v>1263</v>
      </c>
      <c r="D1021" s="394"/>
      <c r="E1021" s="303"/>
      <c r="F1021" s="332"/>
      <c r="G1021" s="785">
        <v>217406023.55</v>
      </c>
      <c r="H1021" s="855"/>
      <c r="I1021" s="786">
        <v>0.41970717281578235</v>
      </c>
      <c r="J1021" s="855"/>
      <c r="K1021" s="309"/>
      <c r="L1021" s="332"/>
      <c r="M1021" s="429"/>
      <c r="N1021" s="427"/>
      <c r="R1021" s="427"/>
    </row>
    <row r="1022" spans="1:18" ht="15">
      <c r="A1022" s="394"/>
      <c r="B1022" s="394"/>
      <c r="C1022" s="332" t="s">
        <v>1262</v>
      </c>
      <c r="D1022" s="394"/>
      <c r="E1022" s="303"/>
      <c r="F1022" s="332"/>
      <c r="G1022" s="785">
        <v>294421900.53</v>
      </c>
      <c r="H1022" s="855"/>
      <c r="I1022" s="786">
        <v>0.5683880394329386</v>
      </c>
      <c r="J1022" s="855"/>
      <c r="K1022" s="309"/>
      <c r="L1022" s="332"/>
      <c r="M1022" s="429"/>
      <c r="N1022" s="427"/>
      <c r="R1022" s="427"/>
    </row>
    <row r="1023" spans="1:18" ht="15">
      <c r="A1023" s="394"/>
      <c r="B1023" s="394"/>
      <c r="C1023" s="332" t="s">
        <v>1261</v>
      </c>
      <c r="D1023" s="394"/>
      <c r="E1023" s="303"/>
      <c r="F1023" s="332"/>
      <c r="G1023" s="785">
        <v>2579629444.43</v>
      </c>
      <c r="H1023" s="855"/>
      <c r="I1023" s="786">
        <v>4.980032123098286</v>
      </c>
      <c r="J1023" s="855"/>
      <c r="K1023" s="309"/>
      <c r="L1023" s="332"/>
      <c r="M1023" s="429"/>
      <c r="N1023" s="427"/>
      <c r="R1023" s="427"/>
    </row>
    <row r="1024" spans="1:18" ht="15">
      <c r="A1024" s="351" t="s">
        <v>1</v>
      </c>
      <c r="B1024" s="351"/>
      <c r="C1024" s="337"/>
      <c r="D1024" s="351"/>
      <c r="E1024" s="303"/>
      <c r="F1024" s="332"/>
      <c r="G1024" s="787">
        <v>3932656850.31</v>
      </c>
      <c r="H1024" s="857"/>
      <c r="I1024" s="788">
        <v>7.592081679000145</v>
      </c>
      <c r="J1024" s="857"/>
      <c r="K1024" s="309"/>
      <c r="L1024" s="408"/>
      <c r="M1024" s="429"/>
      <c r="N1024" s="427"/>
      <c r="R1024" s="427"/>
    </row>
    <row r="1025" spans="1:18" ht="18" customHeight="1">
      <c r="A1025" s="351"/>
      <c r="B1025" s="351"/>
      <c r="C1025" s="337"/>
      <c r="D1025" s="351"/>
      <c r="E1025" s="345"/>
      <c r="F1025" s="332"/>
      <c r="G1025" s="337"/>
      <c r="H1025" s="303"/>
      <c r="I1025" s="303"/>
      <c r="J1025" s="303"/>
      <c r="K1025" s="309"/>
      <c r="L1025" s="332"/>
      <c r="M1025" s="429"/>
      <c r="N1025" s="427"/>
      <c r="R1025" s="427"/>
    </row>
    <row r="1026" spans="1:18" ht="15">
      <c r="A1026" s="351"/>
      <c r="B1026" s="351"/>
      <c r="C1026" s="337"/>
      <c r="D1026" s="351"/>
      <c r="E1026" s="345"/>
      <c r="F1026" s="332"/>
      <c r="G1026" s="337"/>
      <c r="H1026" s="303"/>
      <c r="I1026" s="303"/>
      <c r="J1026" s="303"/>
      <c r="K1026" s="309"/>
      <c r="L1026" s="332"/>
      <c r="M1026" s="429"/>
      <c r="N1026" s="427"/>
      <c r="R1026" s="427"/>
    </row>
    <row r="1027" spans="1:18" ht="15">
      <c r="A1027" s="351"/>
      <c r="B1027" s="351"/>
      <c r="C1027" s="337"/>
      <c r="D1027" s="351"/>
      <c r="E1027" s="345"/>
      <c r="F1027" s="332"/>
      <c r="G1027" s="337"/>
      <c r="H1027" s="303"/>
      <c r="I1027" s="303"/>
      <c r="J1027" s="303"/>
      <c r="K1027" s="309"/>
      <c r="L1027" s="332"/>
      <c r="M1027" s="429"/>
      <c r="N1027" s="427"/>
      <c r="R1027" s="427"/>
    </row>
    <row r="1028" spans="1:18" ht="15">
      <c r="A1028" s="351"/>
      <c r="B1028" s="351"/>
      <c r="C1028" s="337"/>
      <c r="D1028" s="351"/>
      <c r="E1028" s="345"/>
      <c r="F1028" s="332"/>
      <c r="G1028" s="337"/>
      <c r="H1028" s="303"/>
      <c r="I1028" s="303"/>
      <c r="J1028" s="303"/>
      <c r="K1028" s="309"/>
      <c r="L1028" s="332"/>
      <c r="M1028" s="429"/>
      <c r="N1028" s="427"/>
      <c r="R1028" s="427"/>
    </row>
    <row r="1029" spans="1:18" ht="15">
      <c r="A1029" s="351"/>
      <c r="B1029" s="351"/>
      <c r="C1029" s="337"/>
      <c r="D1029" s="351"/>
      <c r="E1029" s="345"/>
      <c r="F1029" s="332"/>
      <c r="G1029" s="337"/>
      <c r="H1029" s="303"/>
      <c r="I1029" s="303"/>
      <c r="J1029" s="303"/>
      <c r="K1029" s="309"/>
      <c r="L1029" s="332"/>
      <c r="M1029" s="429"/>
      <c r="N1029" s="427"/>
      <c r="R1029" s="427"/>
    </row>
    <row r="1030" spans="1:18" ht="15">
      <c r="A1030" s="351"/>
      <c r="B1030" s="351"/>
      <c r="C1030" s="337"/>
      <c r="D1030" s="351"/>
      <c r="E1030" s="345"/>
      <c r="F1030" s="332"/>
      <c r="G1030" s="337"/>
      <c r="H1030" s="303"/>
      <c r="I1030" s="303"/>
      <c r="J1030" s="303"/>
      <c r="K1030" s="309"/>
      <c r="L1030" s="332"/>
      <c r="M1030" s="429"/>
      <c r="N1030" s="427"/>
      <c r="R1030" s="427"/>
    </row>
    <row r="1031" spans="1:18" ht="15">
      <c r="A1031" s="351"/>
      <c r="B1031" s="351"/>
      <c r="C1031" s="337"/>
      <c r="D1031" s="351"/>
      <c r="E1031" s="345"/>
      <c r="F1031" s="332"/>
      <c r="G1031" s="337"/>
      <c r="H1031" s="303"/>
      <c r="I1031" s="303"/>
      <c r="J1031" s="303"/>
      <c r="K1031" s="309"/>
      <c r="L1031" s="332"/>
      <c r="M1031" s="429"/>
      <c r="N1031" s="427"/>
      <c r="R1031" s="427"/>
    </row>
    <row r="1032" spans="1:18" ht="15">
      <c r="A1032" s="351"/>
      <c r="B1032" s="351"/>
      <c r="C1032" s="337"/>
      <c r="D1032" s="351"/>
      <c r="E1032" s="345"/>
      <c r="F1032" s="332"/>
      <c r="G1032" s="337"/>
      <c r="H1032" s="303"/>
      <c r="I1032" s="303"/>
      <c r="J1032" s="303"/>
      <c r="K1032" s="309"/>
      <c r="L1032" s="332"/>
      <c r="M1032" s="429"/>
      <c r="N1032" s="427"/>
      <c r="R1032" s="427"/>
    </row>
    <row r="1033" spans="1:18" ht="15">
      <c r="A1033" s="351"/>
      <c r="B1033" s="351"/>
      <c r="C1033" s="337"/>
      <c r="D1033" s="351"/>
      <c r="E1033" s="345"/>
      <c r="F1033" s="332"/>
      <c r="G1033" s="337"/>
      <c r="H1033" s="303"/>
      <c r="I1033" s="303"/>
      <c r="J1033" s="303"/>
      <c r="K1033" s="309"/>
      <c r="L1033" s="332"/>
      <c r="M1033" s="429"/>
      <c r="N1033" s="427"/>
      <c r="R1033" s="427"/>
    </row>
    <row r="1034" spans="1:18" ht="15">
      <c r="A1034" s="351"/>
      <c r="B1034" s="351"/>
      <c r="C1034" s="337"/>
      <c r="D1034" s="351"/>
      <c r="E1034" s="345"/>
      <c r="F1034" s="332"/>
      <c r="G1034" s="337"/>
      <c r="H1034" s="303"/>
      <c r="I1034" s="303"/>
      <c r="J1034" s="303"/>
      <c r="K1034" s="309"/>
      <c r="L1034" s="332"/>
      <c r="M1034" s="429"/>
      <c r="N1034" s="427"/>
      <c r="R1034" s="427"/>
    </row>
    <row r="1035" spans="1:18" ht="15">
      <c r="A1035" s="351"/>
      <c r="B1035" s="351"/>
      <c r="C1035" s="337"/>
      <c r="D1035" s="351"/>
      <c r="E1035" s="345"/>
      <c r="F1035" s="332"/>
      <c r="G1035" s="337"/>
      <c r="H1035" s="303"/>
      <c r="I1035" s="303"/>
      <c r="J1035" s="303"/>
      <c r="K1035" s="309"/>
      <c r="L1035" s="332"/>
      <c r="M1035" s="429"/>
      <c r="N1035" s="427"/>
      <c r="R1035" s="427"/>
    </row>
    <row r="1036" spans="1:18" ht="15">
      <c r="A1036" s="351"/>
      <c r="B1036" s="351"/>
      <c r="C1036" s="337"/>
      <c r="D1036" s="351"/>
      <c r="E1036" s="345"/>
      <c r="F1036" s="408"/>
      <c r="G1036" s="337"/>
      <c r="H1036" s="303"/>
      <c r="I1036" s="303"/>
      <c r="J1036" s="303"/>
      <c r="K1036" s="309"/>
      <c r="L1036" s="408"/>
      <c r="M1036" s="429"/>
      <c r="N1036" s="427"/>
      <c r="R1036" s="427"/>
    </row>
    <row r="1037" spans="1:18" ht="15">
      <c r="A1037" s="351"/>
      <c r="B1037" s="351"/>
      <c r="C1037" s="337"/>
      <c r="D1037" s="351"/>
      <c r="E1037" s="345"/>
      <c r="F1037" s="408"/>
      <c r="G1037" s="337"/>
      <c r="H1037" s="303"/>
      <c r="I1037" s="303"/>
      <c r="J1037" s="303"/>
      <c r="K1037" s="309"/>
      <c r="L1037" s="408"/>
      <c r="M1037" s="429"/>
      <c r="N1037" s="427"/>
      <c r="R1037" s="427"/>
    </row>
    <row r="1038" spans="1:18" ht="15">
      <c r="A1038" s="299" t="s">
        <v>1110</v>
      </c>
      <c r="B1038" s="361"/>
      <c r="C1038" s="361"/>
      <c r="D1038" s="361"/>
      <c r="E1038" s="362" t="s">
        <v>2201</v>
      </c>
      <c r="F1038" s="363"/>
      <c r="G1038" s="364"/>
      <c r="H1038" s="365"/>
      <c r="I1038" s="365"/>
      <c r="J1038" s="366"/>
      <c r="K1038" s="367"/>
      <c r="L1038" s="368"/>
      <c r="M1038" s="369" t="s">
        <v>1297</v>
      </c>
      <c r="N1038" s="305"/>
      <c r="R1038" s="305"/>
    </row>
    <row r="1039" spans="1:18" ht="23.25">
      <c r="A1039" s="297" t="s">
        <v>1157</v>
      </c>
      <c r="B1039" s="300"/>
      <c r="C1039" s="300"/>
      <c r="D1039" s="300"/>
      <c r="E1039" s="300"/>
      <c r="F1039" s="301"/>
      <c r="G1039" s="302"/>
      <c r="H1039" s="302"/>
      <c r="I1039" s="302"/>
      <c r="J1039" s="303"/>
      <c r="K1039" s="304"/>
      <c r="L1039" s="302"/>
      <c r="M1039" s="302"/>
      <c r="N1039" s="305"/>
      <c r="R1039" s="305"/>
    </row>
    <row r="1040" spans="1:18" ht="15.75">
      <c r="A1040" s="306" t="s">
        <v>1156</v>
      </c>
      <c r="B1040" s="306"/>
      <c r="C1040" s="306"/>
      <c r="D1040" s="306"/>
      <c r="E1040" s="306"/>
      <c r="F1040" s="307"/>
      <c r="G1040" s="308">
        <v>43830</v>
      </c>
      <c r="H1040" s="303"/>
      <c r="J1040" s="303"/>
      <c r="K1040" s="309"/>
      <c r="L1040" s="303"/>
      <c r="M1040" s="310"/>
      <c r="N1040" s="305"/>
      <c r="R1040" s="305"/>
    </row>
    <row r="1041" spans="1:18" ht="15.75">
      <c r="A1041" s="306"/>
      <c r="B1041" s="306"/>
      <c r="C1041" s="306"/>
      <c r="D1041" s="306"/>
      <c r="E1041" s="306"/>
      <c r="F1041" s="307"/>
      <c r="G1041" s="303"/>
      <c r="H1041" s="303"/>
      <c r="I1041" s="311"/>
      <c r="J1041" s="303"/>
      <c r="K1041" s="309"/>
      <c r="L1041" s="303"/>
      <c r="M1041" s="310"/>
      <c r="N1041" s="305"/>
      <c r="R1041" s="305"/>
    </row>
    <row r="1042" spans="1:18" ht="15">
      <c r="A1042" s="303"/>
      <c r="B1042" s="303"/>
      <c r="C1042" s="303"/>
      <c r="D1042" s="303"/>
      <c r="E1042" s="303"/>
      <c r="F1042" s="312"/>
      <c r="G1042" s="303"/>
      <c r="H1042" s="303"/>
      <c r="I1042" s="303"/>
      <c r="J1042" s="303"/>
      <c r="K1042" s="309"/>
      <c r="L1042" s="303"/>
      <c r="M1042" s="310"/>
      <c r="N1042" s="305"/>
      <c r="R1042" s="305"/>
    </row>
    <row r="1043" spans="1:18" ht="18" customHeight="1">
      <c r="A1043" s="303"/>
      <c r="B1043" s="303"/>
      <c r="C1043" s="303"/>
      <c r="D1043" s="303"/>
      <c r="E1043" s="303"/>
      <c r="F1043" s="312"/>
      <c r="G1043" s="303"/>
      <c r="H1043" s="303"/>
      <c r="I1043" s="303"/>
      <c r="J1043" s="303"/>
      <c r="K1043" s="309"/>
      <c r="L1043" s="303"/>
      <c r="M1043" s="310"/>
      <c r="N1043" s="305"/>
      <c r="R1043" s="305"/>
    </row>
    <row r="1044" spans="1:18" ht="15">
      <c r="A1044" s="401" t="s">
        <v>1283</v>
      </c>
      <c r="B1044" s="401"/>
      <c r="C1044" s="401"/>
      <c r="D1044" s="401"/>
      <c r="E1044" s="401"/>
      <c r="F1044" s="401"/>
      <c r="G1044" s="401"/>
      <c r="H1044" s="401"/>
      <c r="I1044" s="401"/>
      <c r="J1044" s="401"/>
      <c r="K1044" s="402"/>
      <c r="L1044" s="401"/>
      <c r="M1044" s="426"/>
      <c r="N1044" s="427"/>
      <c r="R1044" s="427"/>
    </row>
    <row r="1045" spans="1:18" ht="15">
      <c r="A1045" s="423"/>
      <c r="B1045" s="423"/>
      <c r="C1045" s="404"/>
      <c r="D1045" s="423"/>
      <c r="E1045" s="423"/>
      <c r="F1045" s="423"/>
      <c r="G1045" s="423"/>
      <c r="H1045" s="423"/>
      <c r="I1045" s="303"/>
      <c r="J1045" s="303"/>
      <c r="K1045" s="309"/>
      <c r="L1045" s="423"/>
      <c r="M1045" s="429"/>
      <c r="N1045" s="427"/>
      <c r="R1045" s="427"/>
    </row>
    <row r="1046" spans="1:18" ht="15">
      <c r="A1046" s="339"/>
      <c r="B1046" s="339"/>
      <c r="C1046" s="431"/>
      <c r="D1046" s="394"/>
      <c r="E1046" s="303"/>
      <c r="F1046" s="332"/>
      <c r="G1046" s="513"/>
      <c r="H1046" s="303"/>
      <c r="I1046" s="513"/>
      <c r="J1046" s="303"/>
      <c r="K1046" s="309"/>
      <c r="L1046" s="332"/>
      <c r="M1046" s="429"/>
      <c r="N1046" s="427"/>
      <c r="R1046" s="427"/>
    </row>
    <row r="1047" spans="1:18" ht="15">
      <c r="A1047" s="339" t="s">
        <v>1282</v>
      </c>
      <c r="B1047" s="339"/>
      <c r="C1047" s="431" t="s">
        <v>1281</v>
      </c>
      <c r="D1047" s="394"/>
      <c r="E1047" s="303"/>
      <c r="F1047" s="332"/>
      <c r="G1047" s="513" t="s">
        <v>1280</v>
      </c>
      <c r="H1047" s="310"/>
      <c r="I1047" s="513" t="s">
        <v>1279</v>
      </c>
      <c r="J1047" s="303"/>
      <c r="K1047" s="309"/>
      <c r="L1047" s="332"/>
      <c r="M1047" s="429"/>
      <c r="N1047" s="427"/>
      <c r="R1047" s="427"/>
    </row>
    <row r="1048" spans="1:18" ht="15">
      <c r="A1048" s="394" t="s">
        <v>1296</v>
      </c>
      <c r="B1048" s="413"/>
      <c r="C1048" s="332" t="s">
        <v>1277</v>
      </c>
      <c r="D1048" s="394"/>
      <c r="E1048" s="303"/>
      <c r="F1048" s="332"/>
      <c r="G1048" s="785">
        <v>6918302.98</v>
      </c>
      <c r="H1048" s="855"/>
      <c r="I1048" s="786">
        <v>0.013355938060064857</v>
      </c>
      <c r="J1048" s="303"/>
      <c r="K1048" s="309"/>
      <c r="L1048" s="332"/>
      <c r="M1048" s="429"/>
      <c r="N1048" s="427"/>
      <c r="R1048" s="427"/>
    </row>
    <row r="1049" spans="2:18" ht="15">
      <c r="B1049" s="394"/>
      <c r="C1049" s="332" t="s">
        <v>1276</v>
      </c>
      <c r="D1049" s="394"/>
      <c r="E1049" s="303"/>
      <c r="F1049" s="332"/>
      <c r="G1049" s="785">
        <v>11618192.73</v>
      </c>
      <c r="H1049" s="855"/>
      <c r="I1049" s="786">
        <v>0.022429179947793476</v>
      </c>
      <c r="J1049" s="303"/>
      <c r="K1049" s="309"/>
      <c r="L1049" s="332"/>
      <c r="M1049" s="429"/>
      <c r="N1049" s="427"/>
      <c r="R1049" s="427"/>
    </row>
    <row r="1050" spans="1:18" ht="15">
      <c r="A1050" s="394"/>
      <c r="B1050" s="394"/>
      <c r="C1050" s="332" t="s">
        <v>1275</v>
      </c>
      <c r="D1050" s="394"/>
      <c r="E1050" s="303"/>
      <c r="F1050" s="332"/>
      <c r="G1050" s="785">
        <v>9648108.75</v>
      </c>
      <c r="H1050" s="855"/>
      <c r="I1050" s="786">
        <v>0.018625888925981927</v>
      </c>
      <c r="J1050" s="303"/>
      <c r="K1050" s="309"/>
      <c r="L1050" s="332"/>
      <c r="M1050" s="429"/>
      <c r="N1050" s="427"/>
      <c r="R1050" s="427"/>
    </row>
    <row r="1051" spans="1:18" ht="15">
      <c r="A1051" s="394"/>
      <c r="B1051" s="394"/>
      <c r="C1051" s="332" t="s">
        <v>1274</v>
      </c>
      <c r="D1051" s="394"/>
      <c r="E1051" s="303"/>
      <c r="F1051" s="332"/>
      <c r="G1051" s="785">
        <v>9066166.17</v>
      </c>
      <c r="H1051" s="855"/>
      <c r="I1051" s="786">
        <v>0.01750243580814893</v>
      </c>
      <c r="J1051" s="303"/>
      <c r="K1051" s="309"/>
      <c r="L1051" s="332"/>
      <c r="M1051" s="429"/>
      <c r="N1051" s="427"/>
      <c r="R1051" s="427"/>
    </row>
    <row r="1052" spans="1:18" ht="15">
      <c r="A1052" s="394"/>
      <c r="B1052" s="394"/>
      <c r="C1052" s="332" t="s">
        <v>1273</v>
      </c>
      <c r="D1052" s="394"/>
      <c r="E1052" s="303"/>
      <c r="F1052" s="332"/>
      <c r="G1052" s="785">
        <v>11307628.75</v>
      </c>
      <c r="H1052" s="855"/>
      <c r="I1052" s="786">
        <v>0.021829629264257605</v>
      </c>
      <c r="J1052" s="303"/>
      <c r="K1052" s="309"/>
      <c r="L1052" s="332"/>
      <c r="M1052" s="429"/>
      <c r="N1052" s="427"/>
      <c r="R1052" s="427"/>
    </row>
    <row r="1053" spans="1:18" ht="15">
      <c r="A1053" s="394"/>
      <c r="B1053" s="394"/>
      <c r="C1053" s="332" t="s">
        <v>1272</v>
      </c>
      <c r="D1053" s="394"/>
      <c r="E1053" s="303"/>
      <c r="F1053" s="332"/>
      <c r="G1053" s="785">
        <v>19648080.42</v>
      </c>
      <c r="H1053" s="855"/>
      <c r="I1053" s="786">
        <v>0.03793105705941389</v>
      </c>
      <c r="J1053" s="303"/>
      <c r="K1053" s="309"/>
      <c r="L1053" s="332"/>
      <c r="M1053" s="429"/>
      <c r="N1053" s="427"/>
      <c r="R1053" s="427"/>
    </row>
    <row r="1054" spans="1:18" ht="15">
      <c r="A1054" s="394"/>
      <c r="B1054" s="394"/>
      <c r="C1054" s="332" t="s">
        <v>1271</v>
      </c>
      <c r="D1054" s="394"/>
      <c r="E1054" s="303"/>
      <c r="F1054" s="332"/>
      <c r="G1054" s="785">
        <v>25076148.29</v>
      </c>
      <c r="H1054" s="855"/>
      <c r="I1054" s="786">
        <v>0.048410063033440795</v>
      </c>
      <c r="J1054" s="303"/>
      <c r="K1054" s="309"/>
      <c r="L1054" s="332"/>
      <c r="M1054" s="429"/>
      <c r="N1054" s="427"/>
      <c r="R1054" s="427"/>
    </row>
    <row r="1055" spans="1:18" ht="15">
      <c r="A1055" s="394"/>
      <c r="B1055" s="394"/>
      <c r="C1055" s="332" t="s">
        <v>1270</v>
      </c>
      <c r="D1055" s="394"/>
      <c r="E1055" s="303"/>
      <c r="F1055" s="332"/>
      <c r="G1055" s="785">
        <v>37410879.38</v>
      </c>
      <c r="H1055" s="855"/>
      <c r="I1055" s="786">
        <v>0.07222253625148947</v>
      </c>
      <c r="J1055" s="303"/>
      <c r="K1055" s="309"/>
      <c r="L1055" s="332"/>
      <c r="M1055" s="429"/>
      <c r="N1055" s="427"/>
      <c r="R1055" s="427"/>
    </row>
    <row r="1056" spans="1:18" ht="15">
      <c r="A1056" s="394"/>
      <c r="B1056" s="394"/>
      <c r="C1056" s="332" t="s">
        <v>1269</v>
      </c>
      <c r="D1056" s="394"/>
      <c r="E1056" s="303"/>
      <c r="F1056" s="332"/>
      <c r="G1056" s="785">
        <v>65309107.93</v>
      </c>
      <c r="H1056" s="855"/>
      <c r="I1056" s="786">
        <v>0.12608068810989984</v>
      </c>
      <c r="J1056" s="303"/>
      <c r="K1056" s="309"/>
      <c r="L1056" s="332"/>
      <c r="M1056" s="429"/>
      <c r="N1056" s="427"/>
      <c r="R1056" s="427"/>
    </row>
    <row r="1057" spans="1:18" ht="15">
      <c r="A1057" s="394"/>
      <c r="B1057" s="394"/>
      <c r="C1057" s="332" t="s">
        <v>1268</v>
      </c>
      <c r="D1057" s="394"/>
      <c r="E1057" s="303"/>
      <c r="F1057" s="332"/>
      <c r="G1057" s="785">
        <v>107614620.18</v>
      </c>
      <c r="H1057" s="855"/>
      <c r="I1057" s="786">
        <v>0.207752422181644</v>
      </c>
      <c r="J1057" s="303"/>
      <c r="K1057" s="309"/>
      <c r="L1057" s="332"/>
      <c r="M1057" s="429"/>
      <c r="N1057" s="427"/>
      <c r="R1057" s="427"/>
    </row>
    <row r="1058" spans="1:18" ht="15">
      <c r="A1058" s="394"/>
      <c r="B1058" s="394"/>
      <c r="C1058" s="332" t="s">
        <v>1267</v>
      </c>
      <c r="D1058" s="394"/>
      <c r="E1058" s="303"/>
      <c r="F1058" s="332"/>
      <c r="G1058" s="785">
        <v>146778013.17</v>
      </c>
      <c r="H1058" s="855"/>
      <c r="I1058" s="786">
        <v>0.2833582250076454</v>
      </c>
      <c r="J1058" s="303"/>
      <c r="K1058" s="309"/>
      <c r="L1058" s="332"/>
      <c r="M1058" s="429"/>
      <c r="N1058" s="427"/>
      <c r="R1058" s="427"/>
    </row>
    <row r="1059" spans="1:18" ht="15">
      <c r="A1059" s="394"/>
      <c r="B1059" s="394"/>
      <c r="C1059" s="332" t="s">
        <v>1266</v>
      </c>
      <c r="D1059" s="394"/>
      <c r="E1059" s="303"/>
      <c r="F1059" s="332"/>
      <c r="G1059" s="785">
        <v>188695745.57</v>
      </c>
      <c r="H1059" s="855"/>
      <c r="I1059" s="786">
        <v>0.3642813414382551</v>
      </c>
      <c r="J1059" s="303"/>
      <c r="K1059" s="309"/>
      <c r="L1059" s="332"/>
      <c r="M1059" s="429"/>
      <c r="N1059" s="427"/>
      <c r="R1059" s="427"/>
    </row>
    <row r="1060" spans="1:18" ht="15">
      <c r="A1060" s="394"/>
      <c r="B1060" s="394"/>
      <c r="C1060" s="332" t="s">
        <v>1265</v>
      </c>
      <c r="D1060" s="394"/>
      <c r="E1060" s="303"/>
      <c r="F1060" s="332"/>
      <c r="G1060" s="785">
        <v>239886467.33</v>
      </c>
      <c r="H1060" s="855"/>
      <c r="I1060" s="786">
        <v>0.46310617045384916</v>
      </c>
      <c r="J1060" s="303"/>
      <c r="K1060" s="309"/>
      <c r="L1060" s="332"/>
      <c r="M1060" s="429"/>
      <c r="N1060" s="427"/>
      <c r="R1060" s="427"/>
    </row>
    <row r="1061" spans="1:18" ht="15">
      <c r="A1061" s="394"/>
      <c r="B1061" s="394"/>
      <c r="C1061" s="332" t="s">
        <v>1264</v>
      </c>
      <c r="D1061" s="394"/>
      <c r="E1061" s="303"/>
      <c r="F1061" s="332"/>
      <c r="G1061" s="785">
        <v>242336747.66</v>
      </c>
      <c r="H1061" s="855"/>
      <c r="I1061" s="786">
        <v>0.467836491229317</v>
      </c>
      <c r="J1061" s="303"/>
      <c r="K1061" s="309"/>
      <c r="L1061" s="332"/>
      <c r="M1061" s="429"/>
      <c r="N1061" s="427"/>
      <c r="R1061" s="427"/>
    </row>
    <row r="1062" spans="1:18" ht="15">
      <c r="A1062" s="394"/>
      <c r="B1062" s="394"/>
      <c r="C1062" s="332" t="s">
        <v>1263</v>
      </c>
      <c r="D1062" s="394"/>
      <c r="E1062" s="303"/>
      <c r="F1062" s="332"/>
      <c r="G1062" s="785">
        <v>301701059.91</v>
      </c>
      <c r="H1062" s="855"/>
      <c r="I1062" s="786">
        <v>0.5824406188139909</v>
      </c>
      <c r="J1062" s="303"/>
      <c r="K1062" s="309"/>
      <c r="L1062" s="332"/>
      <c r="M1062" s="429"/>
      <c r="N1062" s="427"/>
      <c r="R1062" s="427"/>
    </row>
    <row r="1063" spans="1:18" ht="15">
      <c r="A1063" s="394"/>
      <c r="B1063" s="394"/>
      <c r="C1063" s="332" t="s">
        <v>1262</v>
      </c>
      <c r="D1063" s="394"/>
      <c r="E1063" s="303"/>
      <c r="F1063" s="332"/>
      <c r="G1063" s="785">
        <v>379161888.2</v>
      </c>
      <c r="H1063" s="855"/>
      <c r="I1063" s="786">
        <v>0.7319804738497354</v>
      </c>
      <c r="J1063" s="303"/>
      <c r="K1063" s="309"/>
      <c r="L1063" s="332"/>
      <c r="M1063" s="429"/>
      <c r="N1063" s="427"/>
      <c r="R1063" s="427"/>
    </row>
    <row r="1064" spans="1:18" ht="15">
      <c r="A1064" s="394"/>
      <c r="B1064" s="394"/>
      <c r="C1064" s="332" t="s">
        <v>1261</v>
      </c>
      <c r="D1064" s="394"/>
      <c r="E1064" s="303"/>
      <c r="F1064" s="332"/>
      <c r="G1064" s="785">
        <v>2947122980.72</v>
      </c>
      <c r="H1064" s="855"/>
      <c r="I1064" s="786">
        <v>5.689486583585565</v>
      </c>
      <c r="J1064" s="303"/>
      <c r="K1064" s="309"/>
      <c r="L1064" s="332"/>
      <c r="M1064" s="429"/>
      <c r="N1064" s="427"/>
      <c r="R1064" s="427"/>
    </row>
    <row r="1065" spans="1:18" ht="15">
      <c r="A1065" s="351" t="s">
        <v>1</v>
      </c>
      <c r="B1065" s="351"/>
      <c r="C1065" s="337"/>
      <c r="D1065" s="351"/>
      <c r="E1065" s="303"/>
      <c r="F1065" s="332"/>
      <c r="G1065" s="787">
        <v>4749300138.14</v>
      </c>
      <c r="H1065" s="857"/>
      <c r="I1065" s="788">
        <v>9.168629743020492</v>
      </c>
      <c r="J1065" s="303"/>
      <c r="K1065" s="309"/>
      <c r="L1065" s="408"/>
      <c r="M1065" s="429"/>
      <c r="N1065" s="427"/>
      <c r="R1065" s="427"/>
    </row>
    <row r="1066" spans="1:18" ht="15">
      <c r="A1066" s="413"/>
      <c r="B1066" s="413"/>
      <c r="C1066" s="337"/>
      <c r="D1066" s="394"/>
      <c r="E1066" s="394"/>
      <c r="F1066" s="332"/>
      <c r="G1066" s="892"/>
      <c r="H1066" s="892"/>
      <c r="I1066" s="892"/>
      <c r="J1066" s="303"/>
      <c r="K1066" s="309"/>
      <c r="L1066" s="332"/>
      <c r="M1066" s="429"/>
      <c r="N1066" s="427"/>
      <c r="R1066" s="427"/>
    </row>
    <row r="1067" spans="1:18" ht="15">
      <c r="A1067" s="339" t="s">
        <v>1282</v>
      </c>
      <c r="B1067" s="339"/>
      <c r="C1067" s="431" t="s">
        <v>1281</v>
      </c>
      <c r="D1067" s="394"/>
      <c r="E1067" s="303"/>
      <c r="F1067" s="332"/>
      <c r="G1067" s="859" t="s">
        <v>1280</v>
      </c>
      <c r="H1067" s="859"/>
      <c r="I1067" s="859" t="s">
        <v>1279</v>
      </c>
      <c r="J1067" s="303"/>
      <c r="K1067" s="309"/>
      <c r="L1067" s="332"/>
      <c r="M1067" s="429"/>
      <c r="N1067" s="427"/>
      <c r="R1067" s="427"/>
    </row>
    <row r="1068" spans="1:18" ht="15">
      <c r="A1068" s="394" t="s">
        <v>1295</v>
      </c>
      <c r="B1068" s="413"/>
      <c r="C1068" s="332" t="s">
        <v>1277</v>
      </c>
      <c r="D1068" s="394"/>
      <c r="E1068" s="303"/>
      <c r="F1068" s="332"/>
      <c r="G1068" s="785">
        <v>5327941.69</v>
      </c>
      <c r="H1068" s="855"/>
      <c r="I1068" s="786">
        <v>0.010285710152474023</v>
      </c>
      <c r="J1068" s="303"/>
      <c r="K1068" s="309"/>
      <c r="L1068" s="332"/>
      <c r="M1068" s="429"/>
      <c r="N1068" s="427"/>
      <c r="R1068" s="427"/>
    </row>
    <row r="1069" spans="2:18" ht="15">
      <c r="B1069" s="394"/>
      <c r="C1069" s="332" t="s">
        <v>1276</v>
      </c>
      <c r="D1069" s="394"/>
      <c r="E1069" s="303"/>
      <c r="F1069" s="332"/>
      <c r="G1069" s="785">
        <v>17496874.91</v>
      </c>
      <c r="H1069" s="855"/>
      <c r="I1069" s="786">
        <v>0.033778106888094524</v>
      </c>
      <c r="J1069" s="303"/>
      <c r="K1069" s="309"/>
      <c r="L1069" s="332"/>
      <c r="M1069" s="429"/>
      <c r="N1069" s="427"/>
      <c r="R1069" s="427"/>
    </row>
    <row r="1070" spans="1:18" ht="15">
      <c r="A1070" s="394"/>
      <c r="B1070" s="394"/>
      <c r="C1070" s="332" t="s">
        <v>1275</v>
      </c>
      <c r="D1070" s="394"/>
      <c r="E1070" s="303"/>
      <c r="F1070" s="332"/>
      <c r="G1070" s="785">
        <v>12448050.36</v>
      </c>
      <c r="H1070" s="855"/>
      <c r="I1070" s="786">
        <v>0.024031238593821756</v>
      </c>
      <c r="J1070" s="303"/>
      <c r="K1070" s="309"/>
      <c r="L1070" s="332"/>
      <c r="M1070" s="429"/>
      <c r="N1070" s="427"/>
      <c r="R1070" s="427"/>
    </row>
    <row r="1071" spans="1:18" ht="15">
      <c r="A1071" s="394"/>
      <c r="B1071" s="394"/>
      <c r="C1071" s="332" t="s">
        <v>1274</v>
      </c>
      <c r="D1071" s="394"/>
      <c r="E1071" s="303"/>
      <c r="F1071" s="332"/>
      <c r="G1071" s="785">
        <v>13134639.13</v>
      </c>
      <c r="H1071" s="855"/>
      <c r="I1071" s="786">
        <v>0.025356713513229826</v>
      </c>
      <c r="J1071" s="303"/>
      <c r="K1071" s="309"/>
      <c r="L1071" s="332"/>
      <c r="M1071" s="429"/>
      <c r="N1071" s="427"/>
      <c r="R1071" s="427"/>
    </row>
    <row r="1072" spans="1:18" ht="15">
      <c r="A1072" s="394"/>
      <c r="B1072" s="394"/>
      <c r="C1072" s="332" t="s">
        <v>1273</v>
      </c>
      <c r="D1072" s="394"/>
      <c r="E1072" s="303"/>
      <c r="F1072" s="332"/>
      <c r="G1072" s="785">
        <v>14681197.97</v>
      </c>
      <c r="H1072" s="855"/>
      <c r="I1072" s="786">
        <v>0.02834237981506701</v>
      </c>
      <c r="J1072" s="303"/>
      <c r="K1072" s="309"/>
      <c r="L1072" s="332"/>
      <c r="M1072" s="429"/>
      <c r="N1072" s="427"/>
      <c r="R1072" s="427"/>
    </row>
    <row r="1073" spans="1:18" ht="15">
      <c r="A1073" s="394"/>
      <c r="B1073" s="394"/>
      <c r="C1073" s="332" t="s">
        <v>1272</v>
      </c>
      <c r="D1073" s="394"/>
      <c r="E1073" s="303"/>
      <c r="F1073" s="332"/>
      <c r="G1073" s="785">
        <v>25310927.4</v>
      </c>
      <c r="H1073" s="855"/>
      <c r="I1073" s="786">
        <v>0.04886330933676432</v>
      </c>
      <c r="J1073" s="303"/>
      <c r="K1073" s="309"/>
      <c r="L1073" s="332"/>
      <c r="M1073" s="429"/>
      <c r="N1073" s="427"/>
      <c r="R1073" s="427"/>
    </row>
    <row r="1074" spans="1:18" ht="15">
      <c r="A1074" s="394"/>
      <c r="B1074" s="394"/>
      <c r="C1074" s="332" t="s">
        <v>1271</v>
      </c>
      <c r="D1074" s="394"/>
      <c r="E1074" s="303"/>
      <c r="F1074" s="332"/>
      <c r="G1074" s="785">
        <v>37079870.86</v>
      </c>
      <c r="H1074" s="855"/>
      <c r="I1074" s="786">
        <v>0.07158351692792787</v>
      </c>
      <c r="J1074" s="303"/>
      <c r="K1074" s="309"/>
      <c r="L1074" s="332"/>
      <c r="M1074" s="429"/>
      <c r="N1074" s="427"/>
      <c r="R1074" s="427"/>
    </row>
    <row r="1075" spans="1:18" ht="15">
      <c r="A1075" s="394"/>
      <c r="B1075" s="394"/>
      <c r="C1075" s="332" t="s">
        <v>1270</v>
      </c>
      <c r="D1075" s="394"/>
      <c r="E1075" s="303"/>
      <c r="F1075" s="332"/>
      <c r="G1075" s="785">
        <v>61030396.26</v>
      </c>
      <c r="H1075" s="855"/>
      <c r="I1075" s="786">
        <v>0.11782053989051718</v>
      </c>
      <c r="J1075" s="303"/>
      <c r="K1075" s="309"/>
      <c r="L1075" s="332"/>
      <c r="M1075" s="429"/>
      <c r="N1075" s="427"/>
      <c r="R1075" s="427"/>
    </row>
    <row r="1076" spans="1:18" ht="15">
      <c r="A1076" s="394"/>
      <c r="B1076" s="394"/>
      <c r="C1076" s="332" t="s">
        <v>1269</v>
      </c>
      <c r="D1076" s="394"/>
      <c r="E1076" s="303"/>
      <c r="F1076" s="332"/>
      <c r="G1076" s="785">
        <v>81478697.71</v>
      </c>
      <c r="H1076" s="855"/>
      <c r="I1076" s="786">
        <v>0.15729644147928143</v>
      </c>
      <c r="J1076" s="303"/>
      <c r="K1076" s="309"/>
      <c r="L1076" s="332"/>
      <c r="M1076" s="429"/>
      <c r="N1076" s="427"/>
      <c r="R1076" s="427"/>
    </row>
    <row r="1077" spans="1:18" ht="15">
      <c r="A1077" s="394"/>
      <c r="B1077" s="394"/>
      <c r="C1077" s="332" t="s">
        <v>1268</v>
      </c>
      <c r="D1077" s="394"/>
      <c r="E1077" s="303"/>
      <c r="F1077" s="332"/>
      <c r="G1077" s="785">
        <v>129878424.44</v>
      </c>
      <c r="H1077" s="855"/>
      <c r="I1077" s="786">
        <v>0.2507331923990779</v>
      </c>
      <c r="J1077" s="303"/>
      <c r="K1077" s="309"/>
      <c r="L1077" s="332"/>
      <c r="M1077" s="429"/>
      <c r="N1077" s="427"/>
      <c r="R1077" s="427"/>
    </row>
    <row r="1078" spans="1:18" ht="15">
      <c r="A1078" s="394"/>
      <c r="B1078" s="394"/>
      <c r="C1078" s="332" t="s">
        <v>1267</v>
      </c>
      <c r="D1078" s="394"/>
      <c r="E1078" s="303"/>
      <c r="F1078" s="332"/>
      <c r="G1078" s="785">
        <v>169003875.08</v>
      </c>
      <c r="H1078" s="855"/>
      <c r="I1078" s="786">
        <v>0.32626574667295344</v>
      </c>
      <c r="J1078" s="303"/>
      <c r="K1078" s="309"/>
      <c r="L1078" s="332"/>
      <c r="M1078" s="429"/>
      <c r="N1078" s="427"/>
      <c r="R1078" s="427"/>
    </row>
    <row r="1079" spans="1:18" ht="15">
      <c r="A1079" s="394"/>
      <c r="B1079" s="394"/>
      <c r="C1079" s="332" t="s">
        <v>1266</v>
      </c>
      <c r="D1079" s="394"/>
      <c r="E1079" s="303"/>
      <c r="F1079" s="332"/>
      <c r="G1079" s="785">
        <v>228464235.76</v>
      </c>
      <c r="H1079" s="855"/>
      <c r="I1079" s="786">
        <v>0.44105529789194264</v>
      </c>
      <c r="J1079" s="303"/>
      <c r="K1079" s="309"/>
      <c r="L1079" s="332"/>
      <c r="M1079" s="429"/>
      <c r="N1079" s="427"/>
      <c r="R1079" s="427"/>
    </row>
    <row r="1080" spans="1:18" ht="15">
      <c r="A1080" s="394"/>
      <c r="B1080" s="394"/>
      <c r="C1080" s="332" t="s">
        <v>1265</v>
      </c>
      <c r="D1080" s="394"/>
      <c r="E1080" s="303"/>
      <c r="F1080" s="332"/>
      <c r="G1080" s="785">
        <v>267980973.07</v>
      </c>
      <c r="H1080" s="855"/>
      <c r="I1080" s="786">
        <v>0.5173432398011034</v>
      </c>
      <c r="J1080" s="303"/>
      <c r="K1080" s="309"/>
      <c r="L1080" s="332"/>
      <c r="M1080" s="429"/>
      <c r="N1080" s="427"/>
      <c r="R1080" s="427"/>
    </row>
    <row r="1081" spans="1:18" ht="15">
      <c r="A1081" s="394"/>
      <c r="B1081" s="394"/>
      <c r="C1081" s="332" t="s">
        <v>1264</v>
      </c>
      <c r="D1081" s="394"/>
      <c r="E1081" s="303"/>
      <c r="F1081" s="332"/>
      <c r="G1081" s="785">
        <v>299113902.29</v>
      </c>
      <c r="H1081" s="855"/>
      <c r="I1081" s="786">
        <v>0.577446053380208</v>
      </c>
      <c r="J1081" s="303"/>
      <c r="K1081" s="309"/>
      <c r="L1081" s="332"/>
      <c r="M1081" s="429"/>
      <c r="N1081" s="427"/>
      <c r="R1081" s="427"/>
    </row>
    <row r="1082" spans="1:18" ht="15">
      <c r="A1082" s="394"/>
      <c r="B1082" s="394"/>
      <c r="C1082" s="332" t="s">
        <v>1263</v>
      </c>
      <c r="D1082" s="394"/>
      <c r="E1082" s="303"/>
      <c r="F1082" s="332"/>
      <c r="G1082" s="785">
        <v>366347570.35</v>
      </c>
      <c r="H1082" s="855"/>
      <c r="I1082" s="786">
        <v>0.7072421477051086</v>
      </c>
      <c r="J1082" s="303"/>
      <c r="K1082" s="309"/>
      <c r="L1082" s="332"/>
      <c r="M1082" s="429"/>
      <c r="N1082" s="427"/>
      <c r="R1082" s="427"/>
    </row>
    <row r="1083" spans="1:18" ht="15">
      <c r="A1083" s="394"/>
      <c r="B1083" s="394"/>
      <c r="C1083" s="332" t="s">
        <v>1262</v>
      </c>
      <c r="D1083" s="394"/>
      <c r="E1083" s="303"/>
      <c r="F1083" s="332"/>
      <c r="G1083" s="785">
        <v>429054705.06</v>
      </c>
      <c r="H1083" s="855"/>
      <c r="I1083" s="786">
        <v>0.8282996685352968</v>
      </c>
      <c r="J1083" s="303"/>
      <c r="K1083" s="309"/>
      <c r="L1083" s="332"/>
      <c r="M1083" s="429"/>
      <c r="N1083" s="427"/>
      <c r="R1083" s="427"/>
    </row>
    <row r="1084" spans="1:18" ht="15">
      <c r="A1084" s="394"/>
      <c r="B1084" s="394"/>
      <c r="C1084" s="332" t="s">
        <v>1261</v>
      </c>
      <c r="D1084" s="394"/>
      <c r="E1084" s="303"/>
      <c r="F1084" s="332"/>
      <c r="G1084" s="785">
        <v>3053669132.58</v>
      </c>
      <c r="H1084" s="855"/>
      <c r="I1084" s="786">
        <v>5.895176303867291</v>
      </c>
      <c r="J1084" s="303"/>
      <c r="K1084" s="309"/>
      <c r="L1084" s="332"/>
      <c r="M1084" s="429"/>
      <c r="N1084" s="427"/>
      <c r="R1084" s="427"/>
    </row>
    <row r="1085" spans="1:18" ht="15">
      <c r="A1085" s="351" t="s">
        <v>1</v>
      </c>
      <c r="B1085" s="351"/>
      <c r="C1085" s="337"/>
      <c r="D1085" s="351"/>
      <c r="E1085" s="303"/>
      <c r="F1085" s="332"/>
      <c r="G1085" s="787">
        <v>5211501414.92</v>
      </c>
      <c r="H1085" s="857"/>
      <c r="I1085" s="788">
        <v>10.06091960685016</v>
      </c>
      <c r="J1085" s="303"/>
      <c r="K1085" s="309"/>
      <c r="L1085" s="408"/>
      <c r="M1085" s="429"/>
      <c r="N1085" s="427"/>
      <c r="R1085" s="427"/>
    </row>
    <row r="1086" spans="1:18" ht="15">
      <c r="A1086" s="394"/>
      <c r="B1086" s="394"/>
      <c r="C1086" s="409"/>
      <c r="D1086" s="394"/>
      <c r="E1086" s="394"/>
      <c r="F1086" s="332"/>
      <c r="G1086" s="892"/>
      <c r="H1086" s="892"/>
      <c r="I1086" s="892"/>
      <c r="J1086" s="303"/>
      <c r="K1086" s="309"/>
      <c r="L1086" s="332"/>
      <c r="M1086" s="429"/>
      <c r="N1086" s="427"/>
      <c r="R1086" s="427"/>
    </row>
    <row r="1087" spans="1:18" ht="15">
      <c r="A1087" s="339" t="s">
        <v>1282</v>
      </c>
      <c r="B1087" s="339"/>
      <c r="C1087" s="431" t="s">
        <v>1281</v>
      </c>
      <c r="D1087" s="394"/>
      <c r="E1087" s="303"/>
      <c r="F1087" s="332"/>
      <c r="G1087" s="859" t="s">
        <v>1280</v>
      </c>
      <c r="H1087" s="859"/>
      <c r="I1087" s="859" t="s">
        <v>1279</v>
      </c>
      <c r="J1087" s="303"/>
      <c r="K1087" s="309"/>
      <c r="L1087" s="332"/>
      <c r="M1087" s="429"/>
      <c r="N1087" s="427"/>
      <c r="R1087" s="427"/>
    </row>
    <row r="1088" spans="1:18" ht="15">
      <c r="A1088" s="394" t="s">
        <v>1294</v>
      </c>
      <c r="B1088" s="413"/>
      <c r="C1088" s="332" t="s">
        <v>1277</v>
      </c>
      <c r="D1088" s="394"/>
      <c r="E1088" s="303"/>
      <c r="F1088" s="332"/>
      <c r="G1088" s="785">
        <v>8490041.37</v>
      </c>
      <c r="H1088" s="855"/>
      <c r="I1088" s="786">
        <v>0.016390214044240684</v>
      </c>
      <c r="J1088" s="303"/>
      <c r="K1088" s="309"/>
      <c r="L1088" s="332"/>
      <c r="M1088" s="429"/>
      <c r="N1088" s="427"/>
      <c r="R1088" s="427"/>
    </row>
    <row r="1089" spans="2:18" ht="15">
      <c r="B1089" s="394"/>
      <c r="C1089" s="332" t="s">
        <v>1276</v>
      </c>
      <c r="D1089" s="394"/>
      <c r="E1089" s="303"/>
      <c r="F1089" s="332"/>
      <c r="G1089" s="785">
        <v>13931042.38</v>
      </c>
      <c r="H1089" s="855"/>
      <c r="I1089" s="786">
        <v>0.026894187733220457</v>
      </c>
      <c r="J1089" s="303"/>
      <c r="K1089" s="309"/>
      <c r="L1089" s="332"/>
      <c r="M1089" s="429"/>
      <c r="N1089" s="427"/>
      <c r="R1089" s="427"/>
    </row>
    <row r="1090" spans="1:18" ht="15">
      <c r="A1090" s="394"/>
      <c r="B1090" s="394"/>
      <c r="C1090" s="332" t="s">
        <v>1275</v>
      </c>
      <c r="D1090" s="394"/>
      <c r="E1090" s="303"/>
      <c r="F1090" s="332"/>
      <c r="G1090" s="785">
        <v>14965092.54</v>
      </c>
      <c r="H1090" s="855"/>
      <c r="I1090" s="786">
        <v>0.028890444608336403</v>
      </c>
      <c r="J1090" s="303"/>
      <c r="K1090" s="309"/>
      <c r="L1090" s="332"/>
      <c r="M1090" s="429"/>
      <c r="N1090" s="427"/>
      <c r="R1090" s="427"/>
    </row>
    <row r="1091" spans="1:18" ht="15">
      <c r="A1091" s="394"/>
      <c r="B1091" s="394"/>
      <c r="C1091" s="332" t="s">
        <v>1274</v>
      </c>
      <c r="D1091" s="394"/>
      <c r="E1091" s="303"/>
      <c r="F1091" s="332"/>
      <c r="G1091" s="785">
        <v>12391196.74</v>
      </c>
      <c r="H1091" s="855"/>
      <c r="I1091" s="786">
        <v>0.02392148141357024</v>
      </c>
      <c r="J1091" s="303"/>
      <c r="K1091" s="309"/>
      <c r="L1091" s="332"/>
      <c r="M1091" s="429"/>
      <c r="N1091" s="427"/>
      <c r="R1091" s="427"/>
    </row>
    <row r="1092" spans="1:18" ht="15">
      <c r="A1092" s="394"/>
      <c r="B1092" s="394"/>
      <c r="C1092" s="332" t="s">
        <v>1273</v>
      </c>
      <c r="D1092" s="394"/>
      <c r="E1092" s="303"/>
      <c r="F1092" s="332"/>
      <c r="G1092" s="785">
        <v>17423530.68</v>
      </c>
      <c r="H1092" s="855"/>
      <c r="I1092" s="786">
        <v>0.03363651421778578</v>
      </c>
      <c r="J1092" s="303"/>
      <c r="K1092" s="309"/>
      <c r="L1092" s="332"/>
      <c r="M1092" s="429"/>
      <c r="N1092" s="427"/>
      <c r="R1092" s="427"/>
    </row>
    <row r="1093" spans="1:18" ht="15">
      <c r="A1093" s="394"/>
      <c r="B1093" s="394"/>
      <c r="C1093" s="332" t="s">
        <v>1272</v>
      </c>
      <c r="D1093" s="394"/>
      <c r="E1093" s="303"/>
      <c r="F1093" s="332"/>
      <c r="G1093" s="785">
        <v>29378285.06</v>
      </c>
      <c r="H1093" s="855"/>
      <c r="I1093" s="786">
        <v>0.056715433930343534</v>
      </c>
      <c r="J1093" s="303"/>
      <c r="K1093" s="309"/>
      <c r="L1093" s="332"/>
      <c r="M1093" s="429"/>
      <c r="N1093" s="427"/>
      <c r="R1093" s="427"/>
    </row>
    <row r="1094" spans="1:18" ht="15">
      <c r="A1094" s="394"/>
      <c r="B1094" s="394"/>
      <c r="C1094" s="332" t="s">
        <v>1271</v>
      </c>
      <c r="D1094" s="394"/>
      <c r="E1094" s="303"/>
      <c r="F1094" s="332"/>
      <c r="G1094" s="785">
        <v>38907321.09</v>
      </c>
      <c r="H1094" s="855"/>
      <c r="I1094" s="786">
        <v>0.07511145031712606</v>
      </c>
      <c r="J1094" s="303"/>
      <c r="K1094" s="309"/>
      <c r="L1094" s="332"/>
      <c r="M1094" s="429"/>
      <c r="N1094" s="427"/>
      <c r="R1094" s="427"/>
    </row>
    <row r="1095" spans="1:18" ht="15">
      <c r="A1095" s="394"/>
      <c r="B1095" s="394"/>
      <c r="C1095" s="332" t="s">
        <v>1270</v>
      </c>
      <c r="D1095" s="394"/>
      <c r="E1095" s="303"/>
      <c r="F1095" s="332"/>
      <c r="G1095" s="785">
        <v>55647634.85</v>
      </c>
      <c r="H1095" s="855"/>
      <c r="I1095" s="786">
        <v>0.10742899904706206</v>
      </c>
      <c r="J1095" s="303"/>
      <c r="K1095" s="309"/>
      <c r="L1095" s="332"/>
      <c r="M1095" s="429"/>
      <c r="N1095" s="427"/>
      <c r="R1095" s="427"/>
    </row>
    <row r="1096" spans="1:18" ht="15">
      <c r="A1096" s="394"/>
      <c r="B1096" s="394"/>
      <c r="C1096" s="332" t="s">
        <v>1269</v>
      </c>
      <c r="D1096" s="394"/>
      <c r="E1096" s="303"/>
      <c r="F1096" s="332"/>
      <c r="G1096" s="785">
        <v>76643486.55</v>
      </c>
      <c r="H1096" s="855"/>
      <c r="I1096" s="786">
        <v>0.14796195859424677</v>
      </c>
      <c r="J1096" s="303"/>
      <c r="K1096" s="309"/>
      <c r="L1096" s="332"/>
      <c r="M1096" s="429"/>
      <c r="N1096" s="427"/>
      <c r="R1096" s="427"/>
    </row>
    <row r="1097" spans="1:18" ht="15">
      <c r="A1097" s="394"/>
      <c r="B1097" s="394"/>
      <c r="C1097" s="332" t="s">
        <v>1268</v>
      </c>
      <c r="D1097" s="394"/>
      <c r="E1097" s="303"/>
      <c r="F1097" s="332"/>
      <c r="G1097" s="785">
        <v>123900207.43</v>
      </c>
      <c r="H1097" s="855"/>
      <c r="I1097" s="786">
        <v>0.23919211125157572</v>
      </c>
      <c r="J1097" s="303"/>
      <c r="K1097" s="309"/>
      <c r="L1097" s="332"/>
      <c r="M1097" s="429"/>
      <c r="N1097" s="427"/>
      <c r="R1097" s="427"/>
    </row>
    <row r="1098" spans="1:18" ht="15">
      <c r="A1098" s="394"/>
      <c r="B1098" s="394"/>
      <c r="C1098" s="332" t="s">
        <v>1267</v>
      </c>
      <c r="D1098" s="394"/>
      <c r="E1098" s="303"/>
      <c r="F1098" s="332"/>
      <c r="G1098" s="785">
        <v>188616848.91</v>
      </c>
      <c r="H1098" s="855"/>
      <c r="I1098" s="786">
        <v>0.36412902967810923</v>
      </c>
      <c r="J1098" s="303"/>
      <c r="K1098" s="309"/>
      <c r="L1098" s="332"/>
      <c r="M1098" s="429"/>
      <c r="N1098" s="427"/>
      <c r="R1098" s="427"/>
    </row>
    <row r="1099" spans="1:18" ht="15">
      <c r="A1099" s="394"/>
      <c r="B1099" s="394"/>
      <c r="C1099" s="332" t="s">
        <v>1266</v>
      </c>
      <c r="D1099" s="394"/>
      <c r="E1099" s="303"/>
      <c r="F1099" s="332"/>
      <c r="G1099" s="785">
        <v>241601336.74</v>
      </c>
      <c r="H1099" s="855"/>
      <c r="I1099" s="786">
        <v>0.4664167640614537</v>
      </c>
      <c r="J1099" s="303"/>
      <c r="K1099" s="309"/>
      <c r="L1099" s="332"/>
      <c r="M1099" s="429"/>
      <c r="N1099" s="427"/>
      <c r="R1099" s="427"/>
    </row>
    <row r="1100" spans="1:18" ht="15">
      <c r="A1100" s="394"/>
      <c r="B1100" s="394"/>
      <c r="C1100" s="332" t="s">
        <v>1265</v>
      </c>
      <c r="D1100" s="394"/>
      <c r="E1100" s="303"/>
      <c r="F1100" s="332"/>
      <c r="G1100" s="785">
        <v>304878497.23</v>
      </c>
      <c r="H1100" s="855"/>
      <c r="I1100" s="786">
        <v>0.5885747323615387</v>
      </c>
      <c r="J1100" s="303"/>
      <c r="K1100" s="309"/>
      <c r="L1100" s="332"/>
      <c r="M1100" s="429"/>
      <c r="N1100" s="427"/>
      <c r="R1100" s="427"/>
    </row>
    <row r="1101" spans="1:18" ht="15">
      <c r="A1101" s="394"/>
      <c r="B1101" s="394"/>
      <c r="C1101" s="332" t="s">
        <v>1264</v>
      </c>
      <c r="D1101" s="394"/>
      <c r="E1101" s="303"/>
      <c r="F1101" s="332"/>
      <c r="G1101" s="785">
        <v>337279212.88</v>
      </c>
      <c r="H1101" s="855"/>
      <c r="I1101" s="786">
        <v>0.6511250358932255</v>
      </c>
      <c r="J1101" s="303"/>
      <c r="K1101" s="309"/>
      <c r="L1101" s="332"/>
      <c r="M1101" s="429"/>
      <c r="N1101" s="427"/>
      <c r="R1101" s="427"/>
    </row>
    <row r="1102" spans="1:18" ht="15">
      <c r="A1102" s="394"/>
      <c r="B1102" s="394"/>
      <c r="C1102" s="332" t="s">
        <v>1263</v>
      </c>
      <c r="D1102" s="394"/>
      <c r="E1102" s="303"/>
      <c r="F1102" s="332"/>
      <c r="G1102" s="785">
        <v>377091177.41</v>
      </c>
      <c r="H1102" s="855"/>
      <c r="I1102" s="786">
        <v>0.7279829205290007</v>
      </c>
      <c r="J1102" s="303"/>
      <c r="K1102" s="309"/>
      <c r="L1102" s="332"/>
      <c r="M1102" s="429"/>
      <c r="N1102" s="427"/>
      <c r="R1102" s="427"/>
    </row>
    <row r="1103" spans="1:18" ht="15">
      <c r="A1103" s="394"/>
      <c r="B1103" s="394"/>
      <c r="C1103" s="332" t="s">
        <v>1262</v>
      </c>
      <c r="D1103" s="394"/>
      <c r="E1103" s="303"/>
      <c r="F1103" s="332"/>
      <c r="G1103" s="785">
        <v>442173499.97</v>
      </c>
      <c r="H1103" s="855"/>
      <c r="I1103" s="786">
        <v>0.8536257944287676</v>
      </c>
      <c r="J1103" s="303"/>
      <c r="K1103" s="309"/>
      <c r="L1103" s="332"/>
      <c r="M1103" s="429"/>
      <c r="N1103" s="427"/>
      <c r="R1103" s="427"/>
    </row>
    <row r="1104" spans="1:18" ht="15">
      <c r="A1104" s="394"/>
      <c r="B1104" s="394"/>
      <c r="C1104" s="332" t="s">
        <v>1261</v>
      </c>
      <c r="D1104" s="394"/>
      <c r="E1104" s="303"/>
      <c r="F1104" s="332"/>
      <c r="G1104" s="785">
        <v>2739717381</v>
      </c>
      <c r="H1104" s="855"/>
      <c r="I1104" s="786">
        <v>5.2890854518081705</v>
      </c>
      <c r="J1104" s="303"/>
      <c r="K1104" s="309"/>
      <c r="L1104" s="332"/>
      <c r="M1104" s="429"/>
      <c r="N1104" s="427"/>
      <c r="R1104" s="427"/>
    </row>
    <row r="1105" spans="1:18" ht="15">
      <c r="A1105" s="351" t="s">
        <v>1</v>
      </c>
      <c r="B1105" s="351"/>
      <c r="C1105" s="337"/>
      <c r="D1105" s="351"/>
      <c r="E1105" s="303"/>
      <c r="F1105" s="332"/>
      <c r="G1105" s="787">
        <v>5023035792.83</v>
      </c>
      <c r="H1105" s="857"/>
      <c r="I1105" s="788">
        <v>9.697082523917773</v>
      </c>
      <c r="J1105" s="303"/>
      <c r="K1105" s="309"/>
      <c r="L1105" s="408"/>
      <c r="M1105" s="429"/>
      <c r="N1105" s="427"/>
      <c r="R1105" s="427"/>
    </row>
    <row r="1106" spans="1:18" ht="15">
      <c r="A1106" s="351"/>
      <c r="B1106" s="351"/>
      <c r="C1106" s="337"/>
      <c r="D1106" s="351"/>
      <c r="E1106" s="345"/>
      <c r="F1106" s="332"/>
      <c r="G1106" s="337"/>
      <c r="H1106" s="303"/>
      <c r="I1106" s="303"/>
      <c r="J1106" s="303"/>
      <c r="K1106" s="309"/>
      <c r="L1106" s="332"/>
      <c r="M1106" s="429"/>
      <c r="N1106" s="427"/>
      <c r="R1106" s="427"/>
    </row>
    <row r="1107" spans="1:18" ht="15">
      <c r="A1107" s="351"/>
      <c r="B1107" s="351"/>
      <c r="C1107" s="337"/>
      <c r="D1107" s="351"/>
      <c r="E1107" s="345"/>
      <c r="F1107" s="332"/>
      <c r="G1107" s="337"/>
      <c r="H1107" s="303"/>
      <c r="I1107" s="303"/>
      <c r="J1107" s="303"/>
      <c r="K1107" s="309"/>
      <c r="L1107" s="332"/>
      <c r="M1107" s="429"/>
      <c r="N1107" s="427"/>
      <c r="R1107" s="427"/>
    </row>
    <row r="1108" spans="1:18" ht="15">
      <c r="A1108" s="351"/>
      <c r="B1108" s="351"/>
      <c r="C1108" s="337"/>
      <c r="D1108" s="351"/>
      <c r="E1108" s="345"/>
      <c r="F1108" s="332"/>
      <c r="G1108" s="337"/>
      <c r="H1108" s="303"/>
      <c r="I1108" s="303"/>
      <c r="J1108" s="303"/>
      <c r="K1108" s="309"/>
      <c r="L1108" s="332"/>
      <c r="M1108" s="429"/>
      <c r="N1108" s="427"/>
      <c r="R1108" s="427"/>
    </row>
    <row r="1109" spans="1:18" ht="15">
      <c r="A1109" s="351"/>
      <c r="B1109" s="351"/>
      <c r="C1109" s="337"/>
      <c r="D1109" s="351"/>
      <c r="E1109" s="345"/>
      <c r="F1109" s="332"/>
      <c r="G1109" s="337"/>
      <c r="H1109" s="303"/>
      <c r="I1109" s="303"/>
      <c r="J1109" s="303"/>
      <c r="K1109" s="309"/>
      <c r="L1109" s="332"/>
      <c r="M1109" s="429"/>
      <c r="N1109" s="427"/>
      <c r="R1109" s="427"/>
    </row>
    <row r="1110" spans="1:18" ht="15">
      <c r="A1110" s="351"/>
      <c r="B1110" s="351"/>
      <c r="C1110" s="337"/>
      <c r="D1110" s="351"/>
      <c r="E1110" s="345"/>
      <c r="F1110" s="332"/>
      <c r="G1110" s="337"/>
      <c r="H1110" s="303"/>
      <c r="I1110" s="303"/>
      <c r="J1110" s="303"/>
      <c r="K1110" s="309"/>
      <c r="L1110" s="332"/>
      <c r="M1110" s="429"/>
      <c r="N1110" s="427"/>
      <c r="R1110" s="427"/>
    </row>
    <row r="1111" spans="1:18" ht="15">
      <c r="A1111" s="351"/>
      <c r="B1111" s="351"/>
      <c r="C1111" s="337"/>
      <c r="D1111" s="351"/>
      <c r="E1111" s="345"/>
      <c r="F1111" s="332"/>
      <c r="G1111" s="337"/>
      <c r="H1111" s="303"/>
      <c r="I1111" s="303"/>
      <c r="J1111" s="303"/>
      <c r="K1111" s="309"/>
      <c r="L1111" s="332"/>
      <c r="M1111" s="429"/>
      <c r="N1111" s="427"/>
      <c r="R1111" s="427"/>
    </row>
    <row r="1112" spans="1:18" ht="15">
      <c r="A1112" s="351"/>
      <c r="B1112" s="351"/>
      <c r="C1112" s="337"/>
      <c r="D1112" s="351"/>
      <c r="E1112" s="345"/>
      <c r="F1112" s="332"/>
      <c r="G1112" s="337"/>
      <c r="H1112" s="303"/>
      <c r="I1112" s="303"/>
      <c r="J1112" s="303"/>
      <c r="K1112" s="309"/>
      <c r="L1112" s="332"/>
      <c r="M1112" s="429"/>
      <c r="N1112" s="427"/>
      <c r="R1112" s="427"/>
    </row>
    <row r="1113" spans="1:18" ht="15">
      <c r="A1113" s="351"/>
      <c r="B1113" s="351"/>
      <c r="C1113" s="337"/>
      <c r="D1113" s="351"/>
      <c r="E1113" s="345"/>
      <c r="F1113" s="332"/>
      <c r="G1113" s="337"/>
      <c r="H1113" s="303"/>
      <c r="I1113" s="303"/>
      <c r="J1113" s="303"/>
      <c r="K1113" s="309"/>
      <c r="L1113" s="332"/>
      <c r="M1113" s="429"/>
      <c r="N1113" s="427"/>
      <c r="R1113" s="427"/>
    </row>
    <row r="1114" spans="1:18" ht="15">
      <c r="A1114" s="351"/>
      <c r="B1114" s="351"/>
      <c r="C1114" s="337"/>
      <c r="D1114" s="351"/>
      <c r="E1114" s="345"/>
      <c r="F1114" s="332"/>
      <c r="G1114" s="337"/>
      <c r="H1114" s="303"/>
      <c r="I1114" s="303"/>
      <c r="J1114" s="303"/>
      <c r="K1114" s="309"/>
      <c r="L1114" s="332"/>
      <c r="M1114" s="429"/>
      <c r="N1114" s="427"/>
      <c r="R1114" s="427"/>
    </row>
    <row r="1115" spans="1:18" ht="15">
      <c r="A1115" s="351"/>
      <c r="B1115" s="351"/>
      <c r="C1115" s="337"/>
      <c r="D1115" s="351"/>
      <c r="E1115" s="345"/>
      <c r="F1115" s="332"/>
      <c r="G1115" s="337"/>
      <c r="H1115" s="303"/>
      <c r="I1115" s="303"/>
      <c r="J1115" s="303"/>
      <c r="K1115" s="309"/>
      <c r="L1115" s="332"/>
      <c r="M1115" s="429"/>
      <c r="N1115" s="427"/>
      <c r="R1115" s="427"/>
    </row>
    <row r="1116" spans="1:18" ht="15">
      <c r="A1116" s="351"/>
      <c r="B1116" s="351"/>
      <c r="C1116" s="337"/>
      <c r="D1116" s="351"/>
      <c r="E1116" s="345"/>
      <c r="F1116" s="408"/>
      <c r="G1116" s="337"/>
      <c r="H1116" s="303"/>
      <c r="I1116" s="303"/>
      <c r="J1116" s="303"/>
      <c r="K1116" s="309"/>
      <c r="L1116" s="408"/>
      <c r="M1116" s="429"/>
      <c r="N1116" s="427"/>
      <c r="R1116" s="427"/>
    </row>
    <row r="1117" spans="1:18" ht="15">
      <c r="A1117" s="351"/>
      <c r="B1117" s="351"/>
      <c r="C1117" s="337"/>
      <c r="D1117" s="351"/>
      <c r="E1117" s="345"/>
      <c r="F1117" s="408"/>
      <c r="G1117" s="337"/>
      <c r="H1117" s="303"/>
      <c r="I1117" s="303"/>
      <c r="J1117" s="303"/>
      <c r="K1117" s="309"/>
      <c r="L1117" s="408"/>
      <c r="M1117" s="429"/>
      <c r="N1117" s="427"/>
      <c r="R1117" s="427"/>
    </row>
    <row r="1118" spans="1:18" ht="15">
      <c r="A1118" s="351"/>
      <c r="B1118" s="351"/>
      <c r="C1118" s="337"/>
      <c r="D1118" s="351"/>
      <c r="E1118" s="345"/>
      <c r="F1118" s="408"/>
      <c r="G1118" s="337"/>
      <c r="H1118" s="303"/>
      <c r="I1118" s="303"/>
      <c r="J1118" s="303"/>
      <c r="K1118" s="309"/>
      <c r="L1118" s="408"/>
      <c r="M1118" s="429"/>
      <c r="N1118" s="427"/>
      <c r="R1118" s="427"/>
    </row>
    <row r="1119" spans="1:18" ht="15">
      <c r="A1119" s="299" t="s">
        <v>1110</v>
      </c>
      <c r="B1119" s="361"/>
      <c r="C1119" s="361"/>
      <c r="D1119" s="361"/>
      <c r="E1119" s="362" t="s">
        <v>2201</v>
      </c>
      <c r="F1119" s="363"/>
      <c r="G1119" s="364"/>
      <c r="H1119" s="365"/>
      <c r="I1119" s="365"/>
      <c r="J1119" s="366"/>
      <c r="K1119" s="367"/>
      <c r="L1119" s="368"/>
      <c r="M1119" s="369" t="s">
        <v>1293</v>
      </c>
      <c r="N1119" s="305"/>
      <c r="R1119" s="305"/>
    </row>
    <row r="1120" spans="1:18" ht="23.25">
      <c r="A1120" s="297" t="s">
        <v>1157</v>
      </c>
      <c r="B1120" s="300"/>
      <c r="C1120" s="300"/>
      <c r="D1120" s="300"/>
      <c r="E1120" s="300"/>
      <c r="F1120" s="301"/>
      <c r="G1120" s="302"/>
      <c r="H1120" s="302"/>
      <c r="I1120" s="302"/>
      <c r="J1120" s="303"/>
      <c r="K1120" s="304"/>
      <c r="L1120" s="302"/>
      <c r="M1120" s="302"/>
      <c r="N1120" s="305"/>
      <c r="R1120" s="305"/>
    </row>
    <row r="1121" spans="1:18" ht="15.75">
      <c r="A1121" s="306" t="s">
        <v>1156</v>
      </c>
      <c r="B1121" s="306"/>
      <c r="C1121" s="306"/>
      <c r="D1121" s="306"/>
      <c r="E1121" s="306"/>
      <c r="F1121" s="307"/>
      <c r="G1121" s="308">
        <v>43830</v>
      </c>
      <c r="H1121" s="303"/>
      <c r="J1121" s="303"/>
      <c r="K1121" s="309"/>
      <c r="L1121" s="303"/>
      <c r="M1121" s="310"/>
      <c r="N1121" s="305"/>
      <c r="R1121" s="305"/>
    </row>
    <row r="1122" spans="1:18" ht="15.75">
      <c r="A1122" s="306"/>
      <c r="B1122" s="306"/>
      <c r="C1122" s="306"/>
      <c r="D1122" s="306"/>
      <c r="E1122" s="306"/>
      <c r="F1122" s="307"/>
      <c r="G1122" s="303"/>
      <c r="H1122" s="303"/>
      <c r="I1122" s="311"/>
      <c r="J1122" s="303"/>
      <c r="K1122" s="309"/>
      <c r="L1122" s="303"/>
      <c r="M1122" s="310"/>
      <c r="N1122" s="305"/>
      <c r="R1122" s="305"/>
    </row>
    <row r="1123" spans="1:18" ht="19.5" customHeight="1">
      <c r="A1123" s="303"/>
      <c r="B1123" s="303"/>
      <c r="C1123" s="303"/>
      <c r="D1123" s="303"/>
      <c r="E1123" s="303"/>
      <c r="F1123" s="312"/>
      <c r="G1123" s="303"/>
      <c r="H1123" s="303"/>
      <c r="I1123" s="303"/>
      <c r="J1123" s="303"/>
      <c r="K1123" s="309"/>
      <c r="L1123" s="303"/>
      <c r="M1123" s="310"/>
      <c r="N1123" s="305"/>
      <c r="R1123" s="305"/>
    </row>
    <row r="1124" spans="1:18" ht="16.5" customHeight="1">
      <c r="A1124" s="401" t="s">
        <v>1283</v>
      </c>
      <c r="B1124" s="401"/>
      <c r="C1124" s="401"/>
      <c r="D1124" s="401"/>
      <c r="E1124" s="401"/>
      <c r="F1124" s="401"/>
      <c r="G1124" s="401"/>
      <c r="H1124" s="401"/>
      <c r="I1124" s="401"/>
      <c r="J1124" s="401"/>
      <c r="K1124" s="402"/>
      <c r="L1124" s="401"/>
      <c r="M1124" s="426"/>
      <c r="N1124" s="427"/>
      <c r="R1124" s="427"/>
    </row>
    <row r="1125" spans="1:18" ht="10.9" customHeight="1">
      <c r="A1125" s="423"/>
      <c r="B1125" s="423"/>
      <c r="C1125" s="404"/>
      <c r="D1125" s="423"/>
      <c r="E1125" s="423"/>
      <c r="F1125" s="423"/>
      <c r="G1125" s="423"/>
      <c r="H1125" s="423"/>
      <c r="I1125" s="303"/>
      <c r="J1125" s="303"/>
      <c r="K1125" s="309"/>
      <c r="L1125" s="423"/>
      <c r="M1125" s="429"/>
      <c r="N1125" s="427"/>
      <c r="R1125" s="427"/>
    </row>
    <row r="1126" spans="1:18" ht="15">
      <c r="A1126" s="339" t="s">
        <v>1282</v>
      </c>
      <c r="B1126" s="339"/>
      <c r="C1126" s="431" t="s">
        <v>1281</v>
      </c>
      <c r="D1126" s="394"/>
      <c r="E1126" s="303"/>
      <c r="F1126" s="332"/>
      <c r="G1126" s="513" t="s">
        <v>1280</v>
      </c>
      <c r="H1126" s="303"/>
      <c r="I1126" s="513" t="s">
        <v>1279</v>
      </c>
      <c r="J1126" s="303"/>
      <c r="K1126" s="309"/>
      <c r="L1126" s="332"/>
      <c r="M1126" s="429"/>
      <c r="N1126" s="427"/>
      <c r="R1126" s="427"/>
    </row>
    <row r="1127" spans="1:18" ht="15">
      <c r="A1127" s="394" t="s">
        <v>1292</v>
      </c>
      <c r="B1127" s="413"/>
      <c r="C1127" s="332" t="s">
        <v>1277</v>
      </c>
      <c r="D1127" s="394"/>
      <c r="E1127" s="303"/>
      <c r="F1127" s="332"/>
      <c r="G1127" s="785">
        <v>4683703.63</v>
      </c>
      <c r="H1127" s="855"/>
      <c r="I1127" s="786">
        <v>0.009041994222401189</v>
      </c>
      <c r="J1127" s="303"/>
      <c r="K1127" s="309"/>
      <c r="L1127" s="332"/>
      <c r="M1127" s="429"/>
      <c r="N1127" s="427"/>
      <c r="R1127" s="427"/>
    </row>
    <row r="1128" spans="2:18" ht="15">
      <c r="B1128" s="394"/>
      <c r="C1128" s="332" t="s">
        <v>1276</v>
      </c>
      <c r="D1128" s="394"/>
      <c r="E1128" s="303"/>
      <c r="F1128" s="332"/>
      <c r="G1128" s="785">
        <v>13595479.99</v>
      </c>
      <c r="H1128" s="855"/>
      <c r="I1128" s="786">
        <v>0.0262463770621522</v>
      </c>
      <c r="J1128" s="303"/>
      <c r="K1128" s="309"/>
      <c r="L1128" s="332"/>
      <c r="M1128" s="429"/>
      <c r="N1128" s="427"/>
      <c r="R1128" s="427"/>
    </row>
    <row r="1129" spans="1:18" ht="15">
      <c r="A1129" s="394"/>
      <c r="B1129" s="394"/>
      <c r="C1129" s="332" t="s">
        <v>1275</v>
      </c>
      <c r="D1129" s="394"/>
      <c r="E1129" s="303"/>
      <c r="F1129" s="332"/>
      <c r="G1129" s="785">
        <v>13471637.22</v>
      </c>
      <c r="H1129" s="855"/>
      <c r="I1129" s="786">
        <v>0.02600729583513909</v>
      </c>
      <c r="J1129" s="303"/>
      <c r="K1129" s="309"/>
      <c r="L1129" s="332"/>
      <c r="M1129" s="429"/>
      <c r="N1129" s="427"/>
      <c r="R1129" s="427"/>
    </row>
    <row r="1130" spans="1:18" ht="15">
      <c r="A1130" s="394"/>
      <c r="B1130" s="394"/>
      <c r="C1130" s="332" t="s">
        <v>1274</v>
      </c>
      <c r="D1130" s="394"/>
      <c r="E1130" s="303"/>
      <c r="F1130" s="332"/>
      <c r="G1130" s="785">
        <v>13240682.68</v>
      </c>
      <c r="H1130" s="855"/>
      <c r="I1130" s="786">
        <v>0.025561432949421585</v>
      </c>
      <c r="J1130" s="303"/>
      <c r="K1130" s="309"/>
      <c r="L1130" s="332"/>
      <c r="M1130" s="429"/>
      <c r="N1130" s="427"/>
      <c r="R1130" s="427"/>
    </row>
    <row r="1131" spans="1:18" ht="15">
      <c r="A1131" s="394"/>
      <c r="B1131" s="394"/>
      <c r="C1131" s="332" t="s">
        <v>1273</v>
      </c>
      <c r="D1131" s="394"/>
      <c r="E1131" s="303"/>
      <c r="F1131" s="332"/>
      <c r="G1131" s="785">
        <v>11978411.14</v>
      </c>
      <c r="H1131" s="855"/>
      <c r="I1131" s="786">
        <v>0.023124589614869816</v>
      </c>
      <c r="J1131" s="303"/>
      <c r="K1131" s="309"/>
      <c r="L1131" s="332"/>
      <c r="M1131" s="429"/>
      <c r="N1131" s="427"/>
      <c r="R1131" s="427"/>
    </row>
    <row r="1132" spans="1:18" ht="15">
      <c r="A1132" s="394"/>
      <c r="B1132" s="394"/>
      <c r="C1132" s="332" t="s">
        <v>1272</v>
      </c>
      <c r="D1132" s="394"/>
      <c r="E1132" s="303"/>
      <c r="F1132" s="332"/>
      <c r="G1132" s="785">
        <v>23947635.8</v>
      </c>
      <c r="H1132" s="855"/>
      <c r="I1132" s="786">
        <v>0.04623144452540177</v>
      </c>
      <c r="J1132" s="303"/>
      <c r="K1132" s="309"/>
      <c r="L1132" s="332"/>
      <c r="M1132" s="429"/>
      <c r="N1132" s="427"/>
      <c r="R1132" s="427"/>
    </row>
    <row r="1133" spans="1:18" ht="15">
      <c r="A1133" s="394"/>
      <c r="B1133" s="394"/>
      <c r="C1133" s="332" t="s">
        <v>1271</v>
      </c>
      <c r="D1133" s="394"/>
      <c r="E1133" s="303"/>
      <c r="F1133" s="332"/>
      <c r="G1133" s="785">
        <v>33471622.14</v>
      </c>
      <c r="H1133" s="855"/>
      <c r="I1133" s="786">
        <v>0.0646177123731195</v>
      </c>
      <c r="J1133" s="303"/>
      <c r="K1133" s="309"/>
      <c r="L1133" s="332"/>
      <c r="M1133" s="429"/>
      <c r="N1133" s="427"/>
      <c r="R1133" s="427"/>
    </row>
    <row r="1134" spans="1:18" ht="15">
      <c r="A1134" s="394"/>
      <c r="B1134" s="394"/>
      <c r="C1134" s="332" t="s">
        <v>1270</v>
      </c>
      <c r="D1134" s="394"/>
      <c r="E1134" s="303"/>
      <c r="F1134" s="332"/>
      <c r="G1134" s="785">
        <v>61895124.72</v>
      </c>
      <c r="H1134" s="855"/>
      <c r="I1134" s="786">
        <v>0.11948991745087019</v>
      </c>
      <c r="J1134" s="303"/>
      <c r="K1134" s="309"/>
      <c r="L1134" s="332"/>
      <c r="M1134" s="429"/>
      <c r="N1134" s="427"/>
      <c r="R1134" s="427"/>
    </row>
    <row r="1135" spans="1:18" ht="15">
      <c r="A1135" s="394"/>
      <c r="B1135" s="394"/>
      <c r="C1135" s="332" t="s">
        <v>1269</v>
      </c>
      <c r="D1135" s="394"/>
      <c r="E1135" s="303"/>
      <c r="F1135" s="332"/>
      <c r="G1135" s="785">
        <v>86703475.76</v>
      </c>
      <c r="H1135" s="855"/>
      <c r="I1135" s="786">
        <v>0.16738299192599035</v>
      </c>
      <c r="J1135" s="303"/>
      <c r="K1135" s="309"/>
      <c r="L1135" s="332"/>
      <c r="M1135" s="429"/>
      <c r="N1135" s="427"/>
      <c r="R1135" s="427"/>
    </row>
    <row r="1136" spans="1:18" ht="15">
      <c r="A1136" s="394"/>
      <c r="B1136" s="394"/>
      <c r="C1136" s="332" t="s">
        <v>1268</v>
      </c>
      <c r="D1136" s="394"/>
      <c r="E1136" s="303"/>
      <c r="F1136" s="332"/>
      <c r="G1136" s="785">
        <v>144708374.82</v>
      </c>
      <c r="H1136" s="855"/>
      <c r="I1136" s="786">
        <v>0.27936274205622735</v>
      </c>
      <c r="J1136" s="303"/>
      <c r="K1136" s="309"/>
      <c r="L1136" s="332"/>
      <c r="M1136" s="429"/>
      <c r="N1136" s="427"/>
      <c r="R1136" s="427"/>
    </row>
    <row r="1137" spans="1:18" ht="15">
      <c r="A1137" s="394"/>
      <c r="B1137" s="394"/>
      <c r="C1137" s="332" t="s">
        <v>1267</v>
      </c>
      <c r="D1137" s="394"/>
      <c r="E1137" s="303"/>
      <c r="F1137" s="332"/>
      <c r="G1137" s="785">
        <v>180310113.95</v>
      </c>
      <c r="H1137" s="855"/>
      <c r="I1137" s="786">
        <v>0.348092692742901</v>
      </c>
      <c r="J1137" s="303"/>
      <c r="K1137" s="309"/>
      <c r="L1137" s="332"/>
      <c r="M1137" s="429"/>
      <c r="N1137" s="427"/>
      <c r="R1137" s="427"/>
    </row>
    <row r="1138" spans="1:18" ht="15">
      <c r="A1138" s="394"/>
      <c r="B1138" s="394"/>
      <c r="C1138" s="332" t="s">
        <v>1266</v>
      </c>
      <c r="D1138" s="394"/>
      <c r="E1138" s="303"/>
      <c r="F1138" s="332"/>
      <c r="G1138" s="785">
        <v>284273501.22</v>
      </c>
      <c r="H1138" s="855"/>
      <c r="I1138" s="786">
        <v>0.5487963284331459</v>
      </c>
      <c r="J1138" s="303"/>
      <c r="K1138" s="309"/>
      <c r="L1138" s="332"/>
      <c r="M1138" s="429"/>
      <c r="N1138" s="427"/>
      <c r="R1138" s="427"/>
    </row>
    <row r="1139" spans="1:18" ht="15">
      <c r="A1139" s="394"/>
      <c r="B1139" s="394"/>
      <c r="C1139" s="332" t="s">
        <v>1265</v>
      </c>
      <c r="D1139" s="394"/>
      <c r="E1139" s="303"/>
      <c r="F1139" s="332"/>
      <c r="G1139" s="785">
        <v>321194923.76</v>
      </c>
      <c r="H1139" s="855"/>
      <c r="I1139" s="786">
        <v>0.620073957348687</v>
      </c>
      <c r="J1139" s="303"/>
      <c r="K1139" s="309"/>
      <c r="L1139" s="332"/>
      <c r="M1139" s="429"/>
      <c r="N1139" s="427"/>
      <c r="R1139" s="427"/>
    </row>
    <row r="1140" spans="1:18" ht="15">
      <c r="A1140" s="394"/>
      <c r="B1140" s="394"/>
      <c r="C1140" s="332" t="s">
        <v>1264</v>
      </c>
      <c r="D1140" s="394"/>
      <c r="E1140" s="303"/>
      <c r="F1140" s="332"/>
      <c r="G1140" s="785">
        <v>348433377.55</v>
      </c>
      <c r="H1140" s="855"/>
      <c r="I1140" s="786">
        <v>0.6726583993314779</v>
      </c>
      <c r="J1140" s="303"/>
      <c r="K1140" s="309"/>
      <c r="L1140" s="332"/>
      <c r="M1140" s="429"/>
      <c r="N1140" s="427"/>
      <c r="R1140" s="427"/>
    </row>
    <row r="1141" spans="1:18" ht="15">
      <c r="A1141" s="394"/>
      <c r="B1141" s="394"/>
      <c r="C1141" s="332" t="s">
        <v>1263</v>
      </c>
      <c r="D1141" s="394"/>
      <c r="E1141" s="303"/>
      <c r="F1141" s="332"/>
      <c r="G1141" s="785">
        <v>393379408.78</v>
      </c>
      <c r="H1141" s="855"/>
      <c r="I1141" s="786">
        <v>0.7594277141315099</v>
      </c>
      <c r="J1141" s="303"/>
      <c r="K1141" s="309"/>
      <c r="L1141" s="332"/>
      <c r="M1141" s="429"/>
      <c r="N1141" s="427"/>
      <c r="R1141" s="427"/>
    </row>
    <row r="1142" spans="1:18" ht="15">
      <c r="A1142" s="394"/>
      <c r="B1142" s="394"/>
      <c r="C1142" s="332" t="s">
        <v>1262</v>
      </c>
      <c r="D1142" s="394"/>
      <c r="E1142" s="303"/>
      <c r="F1142" s="332"/>
      <c r="G1142" s="785">
        <v>443091141.85</v>
      </c>
      <c r="H1142" s="855"/>
      <c r="I1142" s="786">
        <v>0.8553973225254746</v>
      </c>
      <c r="J1142" s="303"/>
      <c r="K1142" s="309"/>
      <c r="L1142" s="332"/>
      <c r="M1142" s="429"/>
      <c r="N1142" s="427"/>
      <c r="R1142" s="427"/>
    </row>
    <row r="1143" spans="1:18" ht="15">
      <c r="A1143" s="394"/>
      <c r="B1143" s="394"/>
      <c r="C1143" s="332" t="s">
        <v>1261</v>
      </c>
      <c r="D1143" s="394"/>
      <c r="E1143" s="303"/>
      <c r="F1143" s="332"/>
      <c r="G1143" s="785">
        <v>2513528095.73</v>
      </c>
      <c r="H1143" s="855"/>
      <c r="I1143" s="786">
        <v>4.852421996528786</v>
      </c>
      <c r="J1143" s="303"/>
      <c r="K1143" s="309"/>
      <c r="L1143" s="332"/>
      <c r="M1143" s="429"/>
      <c r="N1143" s="427"/>
      <c r="R1143" s="427"/>
    </row>
    <row r="1144" spans="1:18" ht="15">
      <c r="A1144" s="351" t="s">
        <v>1</v>
      </c>
      <c r="B1144" s="351"/>
      <c r="C1144" s="337"/>
      <c r="D1144" s="351"/>
      <c r="E1144" s="303"/>
      <c r="F1144" s="332"/>
      <c r="G1144" s="787">
        <v>4891906710.74</v>
      </c>
      <c r="H1144" s="857"/>
      <c r="I1144" s="788">
        <v>9.443934909057575</v>
      </c>
      <c r="J1144" s="303"/>
      <c r="K1144" s="309"/>
      <c r="L1144" s="408"/>
      <c r="M1144" s="429"/>
      <c r="N1144" s="427"/>
      <c r="R1144" s="427"/>
    </row>
    <row r="1145" spans="1:18" ht="27" customHeight="1">
      <c r="A1145" s="394"/>
      <c r="B1145" s="394"/>
      <c r="C1145" s="409"/>
      <c r="D1145" s="394"/>
      <c r="E1145" s="394"/>
      <c r="F1145" s="332"/>
      <c r="G1145" s="892"/>
      <c r="H1145" s="892"/>
      <c r="I1145" s="892"/>
      <c r="J1145" s="303"/>
      <c r="K1145" s="309"/>
      <c r="L1145" s="332"/>
      <c r="M1145" s="429"/>
      <c r="N1145" s="427"/>
      <c r="R1145" s="427"/>
    </row>
    <row r="1146" spans="1:18" ht="15">
      <c r="A1146" s="339" t="s">
        <v>1282</v>
      </c>
      <c r="B1146" s="339"/>
      <c r="C1146" s="431" t="s">
        <v>1281</v>
      </c>
      <c r="D1146" s="394"/>
      <c r="E1146" s="303"/>
      <c r="F1146" s="332"/>
      <c r="G1146" s="859" t="s">
        <v>1280</v>
      </c>
      <c r="H1146" s="859"/>
      <c r="I1146" s="859" t="s">
        <v>1279</v>
      </c>
      <c r="J1146" s="303"/>
      <c r="K1146" s="309"/>
      <c r="L1146" s="332"/>
      <c r="M1146" s="429"/>
      <c r="N1146" s="427"/>
      <c r="R1146" s="427"/>
    </row>
    <row r="1147" spans="1:18" ht="15">
      <c r="A1147" s="394" t="s">
        <v>1291</v>
      </c>
      <c r="B1147" s="413"/>
      <c r="C1147" s="332" t="s">
        <v>1277</v>
      </c>
      <c r="D1147" s="394"/>
      <c r="E1147" s="303"/>
      <c r="F1147" s="332"/>
      <c r="G1147" s="785">
        <v>1444571.1</v>
      </c>
      <c r="H1147" s="855"/>
      <c r="I1147" s="786">
        <v>0.0027887766972240578</v>
      </c>
      <c r="J1147" s="303"/>
      <c r="K1147" s="309"/>
      <c r="L1147" s="332"/>
      <c r="M1147" s="429"/>
      <c r="N1147" s="427"/>
      <c r="R1147" s="427"/>
    </row>
    <row r="1148" spans="2:18" ht="15">
      <c r="B1148" s="394"/>
      <c r="C1148" s="332" t="s">
        <v>1276</v>
      </c>
      <c r="D1148" s="394"/>
      <c r="E1148" s="303"/>
      <c r="F1148" s="332"/>
      <c r="G1148" s="785">
        <v>10635765.28</v>
      </c>
      <c r="H1148" s="855"/>
      <c r="I1148" s="786">
        <v>0.02053258186461622</v>
      </c>
      <c r="J1148" s="303"/>
      <c r="K1148" s="309"/>
      <c r="L1148" s="332"/>
      <c r="M1148" s="429"/>
      <c r="N1148" s="427"/>
      <c r="R1148" s="427"/>
    </row>
    <row r="1149" spans="1:18" ht="15">
      <c r="A1149" s="394"/>
      <c r="B1149" s="394"/>
      <c r="C1149" s="332" t="s">
        <v>1275</v>
      </c>
      <c r="D1149" s="394"/>
      <c r="E1149" s="303"/>
      <c r="F1149" s="332"/>
      <c r="G1149" s="785">
        <v>12426262.82</v>
      </c>
      <c r="H1149" s="855"/>
      <c r="I1149" s="786">
        <v>0.023989177262370615</v>
      </c>
      <c r="J1149" s="303"/>
      <c r="K1149" s="309"/>
      <c r="L1149" s="332"/>
      <c r="M1149" s="429"/>
      <c r="N1149" s="427"/>
      <c r="R1149" s="427"/>
    </row>
    <row r="1150" spans="1:18" ht="15">
      <c r="A1150" s="394"/>
      <c r="B1150" s="394"/>
      <c r="C1150" s="332" t="s">
        <v>1274</v>
      </c>
      <c r="D1150" s="394"/>
      <c r="E1150" s="303"/>
      <c r="F1150" s="332"/>
      <c r="G1150" s="785">
        <v>13687374.22</v>
      </c>
      <c r="H1150" s="855"/>
      <c r="I1150" s="786">
        <v>0.026423780920801554</v>
      </c>
      <c r="J1150" s="303"/>
      <c r="K1150" s="309"/>
      <c r="L1150" s="332"/>
      <c r="M1150" s="429"/>
      <c r="N1150" s="427"/>
      <c r="R1150" s="427"/>
    </row>
    <row r="1151" spans="1:18" ht="15">
      <c r="A1151" s="394"/>
      <c r="B1151" s="394"/>
      <c r="C1151" s="332" t="s">
        <v>1273</v>
      </c>
      <c r="D1151" s="394"/>
      <c r="E1151" s="303"/>
      <c r="F1151" s="332"/>
      <c r="G1151" s="785">
        <v>16131148.46</v>
      </c>
      <c r="H1151" s="855"/>
      <c r="I1151" s="786">
        <v>0.031141541544552395</v>
      </c>
      <c r="J1151" s="303"/>
      <c r="K1151" s="309"/>
      <c r="L1151" s="332"/>
      <c r="M1151" s="429"/>
      <c r="N1151" s="427"/>
      <c r="R1151" s="427"/>
    </row>
    <row r="1152" spans="1:18" ht="15">
      <c r="A1152" s="394"/>
      <c r="B1152" s="394"/>
      <c r="C1152" s="332" t="s">
        <v>1272</v>
      </c>
      <c r="D1152" s="394"/>
      <c r="E1152" s="303"/>
      <c r="F1152" s="332"/>
      <c r="G1152" s="785">
        <v>24055574.48</v>
      </c>
      <c r="H1152" s="855"/>
      <c r="I1152" s="786">
        <v>0.04643982255228679</v>
      </c>
      <c r="J1152" s="303"/>
      <c r="K1152" s="309"/>
      <c r="L1152" s="332"/>
      <c r="M1152" s="429"/>
      <c r="N1152" s="427"/>
      <c r="R1152" s="427"/>
    </row>
    <row r="1153" spans="1:18" ht="15">
      <c r="A1153" s="394"/>
      <c r="B1153" s="394"/>
      <c r="C1153" s="332" t="s">
        <v>1271</v>
      </c>
      <c r="D1153" s="394"/>
      <c r="E1153" s="303"/>
      <c r="F1153" s="332"/>
      <c r="G1153" s="785">
        <v>35059217.5</v>
      </c>
      <c r="H1153" s="855"/>
      <c r="I1153" s="786">
        <v>0.06768260059121346</v>
      </c>
      <c r="J1153" s="303"/>
      <c r="K1153" s="309"/>
      <c r="L1153" s="332"/>
      <c r="M1153" s="429"/>
      <c r="N1153" s="427"/>
      <c r="R1153" s="427"/>
    </row>
    <row r="1154" spans="1:18" ht="15">
      <c r="A1154" s="394"/>
      <c r="B1154" s="394"/>
      <c r="C1154" s="332" t="s">
        <v>1270</v>
      </c>
      <c r="D1154" s="394"/>
      <c r="E1154" s="303"/>
      <c r="F1154" s="332"/>
      <c r="G1154" s="785">
        <v>59928562.58</v>
      </c>
      <c r="H1154" s="855"/>
      <c r="I1154" s="786">
        <v>0.11569342541965409</v>
      </c>
      <c r="J1154" s="303"/>
      <c r="K1154" s="309"/>
      <c r="L1154" s="332"/>
      <c r="M1154" s="429"/>
      <c r="N1154" s="427"/>
      <c r="R1154" s="427"/>
    </row>
    <row r="1155" spans="1:18" ht="15">
      <c r="A1155" s="394"/>
      <c r="B1155" s="394"/>
      <c r="C1155" s="332" t="s">
        <v>1269</v>
      </c>
      <c r="D1155" s="394"/>
      <c r="E1155" s="303"/>
      <c r="F1155" s="332"/>
      <c r="G1155" s="785">
        <v>83155028.29</v>
      </c>
      <c r="H1155" s="855"/>
      <c r="I1155" s="786">
        <v>0.16053263501682907</v>
      </c>
      <c r="J1155" s="303"/>
      <c r="K1155" s="309"/>
      <c r="L1155" s="332"/>
      <c r="M1155" s="429"/>
      <c r="N1155" s="427"/>
      <c r="R1155" s="427"/>
    </row>
    <row r="1156" spans="1:18" ht="15">
      <c r="A1156" s="394"/>
      <c r="B1156" s="394"/>
      <c r="C1156" s="332" t="s">
        <v>1268</v>
      </c>
      <c r="D1156" s="394"/>
      <c r="E1156" s="303"/>
      <c r="F1156" s="332"/>
      <c r="G1156" s="785">
        <v>144947811.29</v>
      </c>
      <c r="H1156" s="855"/>
      <c r="I1156" s="786">
        <v>0.27982497949680857</v>
      </c>
      <c r="J1156" s="303"/>
      <c r="K1156" s="309"/>
      <c r="L1156" s="332"/>
      <c r="M1156" s="429"/>
      <c r="N1156" s="427"/>
      <c r="R1156" s="427"/>
    </row>
    <row r="1157" spans="1:18" ht="15">
      <c r="A1157" s="394"/>
      <c r="B1157" s="394"/>
      <c r="C1157" s="332" t="s">
        <v>1267</v>
      </c>
      <c r="D1157" s="394"/>
      <c r="E1157" s="303"/>
      <c r="F1157" s="332"/>
      <c r="G1157" s="785">
        <v>203664216.87</v>
      </c>
      <c r="H1157" s="855"/>
      <c r="I1157" s="786">
        <v>0.3931783088180588</v>
      </c>
      <c r="J1157" s="303"/>
      <c r="K1157" s="309"/>
      <c r="L1157" s="332"/>
      <c r="M1157" s="429"/>
      <c r="N1157" s="427"/>
      <c r="R1157" s="427"/>
    </row>
    <row r="1158" spans="1:18" ht="15">
      <c r="A1158" s="394"/>
      <c r="B1158" s="394"/>
      <c r="C1158" s="332" t="s">
        <v>1266</v>
      </c>
      <c r="D1158" s="394"/>
      <c r="E1158" s="303"/>
      <c r="F1158" s="332"/>
      <c r="G1158" s="785">
        <v>259294239.69</v>
      </c>
      <c r="H1158" s="855"/>
      <c r="I1158" s="786">
        <v>0.5005733074487656</v>
      </c>
      <c r="J1158" s="303"/>
      <c r="K1158" s="309"/>
      <c r="L1158" s="332"/>
      <c r="M1158" s="429"/>
      <c r="N1158" s="427"/>
      <c r="R1158" s="427"/>
    </row>
    <row r="1159" spans="1:18" ht="15">
      <c r="A1159" s="394"/>
      <c r="B1159" s="394"/>
      <c r="C1159" s="332" t="s">
        <v>1265</v>
      </c>
      <c r="D1159" s="394"/>
      <c r="E1159" s="303"/>
      <c r="F1159" s="332"/>
      <c r="G1159" s="785">
        <v>295029668</v>
      </c>
      <c r="H1159" s="855"/>
      <c r="I1159" s="786">
        <v>0.56956134807636</v>
      </c>
      <c r="J1159" s="303"/>
      <c r="K1159" s="309"/>
      <c r="L1159" s="332"/>
      <c r="M1159" s="429"/>
      <c r="N1159" s="427"/>
      <c r="R1159" s="427"/>
    </row>
    <row r="1160" spans="1:18" ht="15">
      <c r="A1160" s="394"/>
      <c r="B1160" s="394"/>
      <c r="C1160" s="332" t="s">
        <v>1264</v>
      </c>
      <c r="D1160" s="394"/>
      <c r="E1160" s="303"/>
      <c r="F1160" s="332"/>
      <c r="G1160" s="785">
        <v>331324746.01</v>
      </c>
      <c r="H1160" s="855"/>
      <c r="I1160" s="786">
        <v>0.6396298049202062</v>
      </c>
      <c r="J1160" s="303"/>
      <c r="K1160" s="309"/>
      <c r="L1160" s="332"/>
      <c r="M1160" s="429"/>
      <c r="N1160" s="427"/>
      <c r="R1160" s="427"/>
    </row>
    <row r="1161" spans="1:18" ht="15">
      <c r="A1161" s="394"/>
      <c r="B1161" s="394"/>
      <c r="C1161" s="332" t="s">
        <v>1263</v>
      </c>
      <c r="D1161" s="394"/>
      <c r="E1161" s="303"/>
      <c r="F1161" s="332"/>
      <c r="G1161" s="785">
        <v>397373316.21</v>
      </c>
      <c r="H1161" s="855"/>
      <c r="I1161" s="786">
        <v>0.7671380414194185</v>
      </c>
      <c r="J1161" s="303"/>
      <c r="K1161" s="309"/>
      <c r="L1161" s="332"/>
      <c r="M1161" s="429"/>
      <c r="N1161" s="427"/>
      <c r="R1161" s="427"/>
    </row>
    <row r="1162" spans="1:18" ht="15">
      <c r="A1162" s="394"/>
      <c r="B1162" s="394"/>
      <c r="C1162" s="332" t="s">
        <v>1262</v>
      </c>
      <c r="D1162" s="394"/>
      <c r="E1162" s="303"/>
      <c r="F1162" s="332"/>
      <c r="G1162" s="785">
        <v>412931429.99</v>
      </c>
      <c r="H1162" s="855"/>
      <c r="I1162" s="786">
        <v>0.7971733267455783</v>
      </c>
      <c r="J1162" s="303"/>
      <c r="K1162" s="309"/>
      <c r="L1162" s="332"/>
      <c r="M1162" s="429"/>
      <c r="N1162" s="427"/>
      <c r="R1162" s="427"/>
    </row>
    <row r="1163" spans="1:18" ht="15">
      <c r="A1163" s="394"/>
      <c r="B1163" s="394"/>
      <c r="C1163" s="332" t="s">
        <v>1261</v>
      </c>
      <c r="D1163" s="394"/>
      <c r="E1163" s="303"/>
      <c r="F1163" s="332"/>
      <c r="G1163" s="785">
        <v>2191906627.96</v>
      </c>
      <c r="H1163" s="855"/>
      <c r="I1163" s="786">
        <v>4.231524586464322</v>
      </c>
      <c r="J1163" s="303"/>
      <c r="K1163" s="309"/>
      <c r="L1163" s="332"/>
      <c r="M1163" s="429"/>
      <c r="N1163" s="427"/>
      <c r="R1163" s="427"/>
    </row>
    <row r="1164" spans="1:18" ht="15">
      <c r="A1164" s="351" t="s">
        <v>1</v>
      </c>
      <c r="B1164" s="351"/>
      <c r="C1164" s="337"/>
      <c r="D1164" s="351"/>
      <c r="E1164" s="303"/>
      <c r="F1164" s="332"/>
      <c r="G1164" s="787">
        <v>4492995560.75</v>
      </c>
      <c r="H1164" s="857"/>
      <c r="I1164" s="788">
        <v>8.673828045259066</v>
      </c>
      <c r="J1164" s="303"/>
      <c r="K1164" s="309"/>
      <c r="L1164" s="408"/>
      <c r="M1164" s="429"/>
      <c r="N1164" s="427"/>
      <c r="R1164" s="427"/>
    </row>
    <row r="1165" spans="1:18" ht="9" customHeight="1">
      <c r="A1165" s="394"/>
      <c r="B1165" s="394"/>
      <c r="C1165" s="409"/>
      <c r="D1165" s="394"/>
      <c r="E1165" s="394"/>
      <c r="F1165" s="332"/>
      <c r="G1165" s="892"/>
      <c r="H1165" s="892"/>
      <c r="I1165" s="892"/>
      <c r="J1165" s="303"/>
      <c r="K1165" s="309"/>
      <c r="L1165" s="332"/>
      <c r="M1165" s="429"/>
      <c r="N1165" s="427"/>
      <c r="R1165" s="427"/>
    </row>
    <row r="1166" spans="1:18" ht="15">
      <c r="A1166" s="339" t="s">
        <v>1282</v>
      </c>
      <c r="B1166" s="339"/>
      <c r="C1166" s="431" t="s">
        <v>1281</v>
      </c>
      <c r="D1166" s="394"/>
      <c r="E1166" s="303"/>
      <c r="F1166" s="332"/>
      <c r="G1166" s="859" t="s">
        <v>1280</v>
      </c>
      <c r="H1166" s="859"/>
      <c r="I1166" s="859" t="s">
        <v>1279</v>
      </c>
      <c r="J1166" s="303"/>
      <c r="K1166" s="309"/>
      <c r="L1166" s="332"/>
      <c r="M1166" s="429"/>
      <c r="N1166" s="427"/>
      <c r="R1166" s="427"/>
    </row>
    <row r="1167" spans="1:18" ht="15">
      <c r="A1167" s="394" t="s">
        <v>1289</v>
      </c>
      <c r="B1167" s="413"/>
      <c r="C1167" s="332" t="s">
        <v>1277</v>
      </c>
      <c r="D1167" s="394"/>
      <c r="E1167" s="303"/>
      <c r="F1167" s="332"/>
      <c r="G1167" s="785">
        <v>901647.05</v>
      </c>
      <c r="H1167" s="855"/>
      <c r="I1167" s="786">
        <v>0.0017406497209869524</v>
      </c>
      <c r="J1167" s="303"/>
      <c r="K1167" s="309"/>
      <c r="L1167" s="332"/>
      <c r="M1167" s="429"/>
      <c r="N1167" s="427"/>
      <c r="R1167" s="427"/>
    </row>
    <row r="1168" spans="2:18" ht="15">
      <c r="B1168" s="394"/>
      <c r="C1168" s="332" t="s">
        <v>1276</v>
      </c>
      <c r="D1168" s="394"/>
      <c r="E1168" s="303"/>
      <c r="F1168" s="332"/>
      <c r="G1168" s="785">
        <v>10844434.82</v>
      </c>
      <c r="H1168" s="855"/>
      <c r="I1168" s="786">
        <v>0.020935423061267923</v>
      </c>
      <c r="J1168" s="303"/>
      <c r="K1168" s="309"/>
      <c r="L1168" s="332"/>
      <c r="M1168" s="429"/>
      <c r="N1168" s="427"/>
      <c r="R1168" s="427"/>
    </row>
    <row r="1169" spans="1:18" ht="15">
      <c r="A1169" s="394"/>
      <c r="B1169" s="394"/>
      <c r="C1169" s="332" t="s">
        <v>1275</v>
      </c>
      <c r="D1169" s="394"/>
      <c r="E1169" s="303"/>
      <c r="F1169" s="332"/>
      <c r="G1169" s="785">
        <v>10854285.43</v>
      </c>
      <c r="H1169" s="855"/>
      <c r="I1169" s="786">
        <v>0.020954439883369265</v>
      </c>
      <c r="J1169" s="303"/>
      <c r="K1169" s="309"/>
      <c r="L1169" s="332"/>
      <c r="M1169" s="429"/>
      <c r="N1169" s="427"/>
      <c r="R1169" s="427"/>
    </row>
    <row r="1170" spans="1:18" ht="15">
      <c r="A1170" s="394"/>
      <c r="B1170" s="394"/>
      <c r="C1170" s="332" t="s">
        <v>1274</v>
      </c>
      <c r="D1170" s="394"/>
      <c r="E1170" s="303"/>
      <c r="F1170" s="332"/>
      <c r="G1170" s="785">
        <v>9753107.19</v>
      </c>
      <c r="H1170" s="855"/>
      <c r="I1170" s="786">
        <v>0.018828590754031014</v>
      </c>
      <c r="J1170" s="303"/>
      <c r="K1170" s="309"/>
      <c r="L1170" s="332"/>
      <c r="M1170" s="429"/>
      <c r="N1170" s="427"/>
      <c r="R1170" s="427"/>
    </row>
    <row r="1171" spans="1:18" ht="15">
      <c r="A1171" s="394"/>
      <c r="B1171" s="394"/>
      <c r="C1171" s="332" t="s">
        <v>1273</v>
      </c>
      <c r="D1171" s="394"/>
      <c r="E1171" s="303"/>
      <c r="F1171" s="332"/>
      <c r="G1171" s="785">
        <v>11905138.36</v>
      </c>
      <c r="H1171" s="855"/>
      <c r="I1171" s="786">
        <v>0.02298313488037815</v>
      </c>
      <c r="J1171" s="303"/>
      <c r="K1171" s="309"/>
      <c r="L1171" s="332"/>
      <c r="M1171" s="429"/>
      <c r="N1171" s="427"/>
      <c r="R1171" s="427"/>
    </row>
    <row r="1172" spans="1:18" ht="15">
      <c r="A1172" s="394"/>
      <c r="B1172" s="394"/>
      <c r="C1172" s="332" t="s">
        <v>1272</v>
      </c>
      <c r="D1172" s="394"/>
      <c r="E1172" s="303"/>
      <c r="F1172" s="332"/>
      <c r="G1172" s="785">
        <v>20282900.36</v>
      </c>
      <c r="H1172" s="855"/>
      <c r="I1172" s="786">
        <v>0.03915659109896734</v>
      </c>
      <c r="J1172" s="303"/>
      <c r="K1172" s="309"/>
      <c r="L1172" s="332"/>
      <c r="M1172" s="429"/>
      <c r="N1172" s="427"/>
      <c r="R1172" s="427"/>
    </row>
    <row r="1173" spans="1:18" ht="15">
      <c r="A1173" s="394"/>
      <c r="B1173" s="394"/>
      <c r="C1173" s="332" t="s">
        <v>1271</v>
      </c>
      <c r="D1173" s="394"/>
      <c r="E1173" s="303"/>
      <c r="F1173" s="332"/>
      <c r="G1173" s="785">
        <v>36055153.33</v>
      </c>
      <c r="H1173" s="855"/>
      <c r="I1173" s="786">
        <v>0.06960527690298136</v>
      </c>
      <c r="J1173" s="303"/>
      <c r="K1173" s="309"/>
      <c r="L1173" s="332"/>
      <c r="M1173" s="429"/>
      <c r="N1173" s="427"/>
      <c r="R1173" s="427"/>
    </row>
    <row r="1174" spans="1:18" ht="15">
      <c r="A1174" s="394"/>
      <c r="B1174" s="394"/>
      <c r="C1174" s="332" t="s">
        <v>1270</v>
      </c>
      <c r="D1174" s="394"/>
      <c r="E1174" s="303"/>
      <c r="F1174" s="332"/>
      <c r="G1174" s="785">
        <v>52411613.01</v>
      </c>
      <c r="H1174" s="855"/>
      <c r="I1174" s="786">
        <v>0.10118178677824391</v>
      </c>
      <c r="J1174" s="303"/>
      <c r="K1174" s="309"/>
      <c r="L1174" s="332"/>
      <c r="M1174" s="429"/>
      <c r="N1174" s="427"/>
      <c r="R1174" s="427"/>
    </row>
    <row r="1175" spans="1:18" ht="15">
      <c r="A1175" s="394"/>
      <c r="B1175" s="394"/>
      <c r="C1175" s="332" t="s">
        <v>1269</v>
      </c>
      <c r="D1175" s="394"/>
      <c r="E1175" s="303"/>
      <c r="F1175" s="332"/>
      <c r="G1175" s="785">
        <v>84051036.08</v>
      </c>
      <c r="H1175" s="855"/>
      <c r="I1175" s="786">
        <v>0.16226239802072914</v>
      </c>
      <c r="J1175" s="303"/>
      <c r="K1175" s="309"/>
      <c r="L1175" s="332"/>
      <c r="M1175" s="429"/>
      <c r="N1175" s="427"/>
      <c r="R1175" s="427"/>
    </row>
    <row r="1176" spans="1:18" ht="15">
      <c r="A1176" s="394"/>
      <c r="B1176" s="394"/>
      <c r="C1176" s="332" t="s">
        <v>1268</v>
      </c>
      <c r="D1176" s="394"/>
      <c r="E1176" s="303"/>
      <c r="F1176" s="332"/>
      <c r="G1176" s="785">
        <v>150054027.86</v>
      </c>
      <c r="H1176" s="855"/>
      <c r="I1176" s="786">
        <v>0.2896826443645298</v>
      </c>
      <c r="J1176" s="303"/>
      <c r="K1176" s="309"/>
      <c r="L1176" s="332"/>
      <c r="M1176" s="429"/>
      <c r="N1176" s="427"/>
      <c r="R1176" s="427"/>
    </row>
    <row r="1177" spans="1:18" ht="15">
      <c r="A1177" s="394"/>
      <c r="B1177" s="394"/>
      <c r="C1177" s="332" t="s">
        <v>1267</v>
      </c>
      <c r="D1177" s="394"/>
      <c r="E1177" s="303"/>
      <c r="F1177" s="332"/>
      <c r="G1177" s="785">
        <v>192923309.07</v>
      </c>
      <c r="H1177" s="855"/>
      <c r="I1177" s="786">
        <v>0.372442746975743</v>
      </c>
      <c r="J1177" s="303"/>
      <c r="K1177" s="309"/>
      <c r="L1177" s="332"/>
      <c r="M1177" s="429"/>
      <c r="N1177" s="427"/>
      <c r="R1177" s="427"/>
    </row>
    <row r="1178" spans="1:18" ht="15">
      <c r="A1178" s="394"/>
      <c r="B1178" s="394"/>
      <c r="C1178" s="332" t="s">
        <v>1266</v>
      </c>
      <c r="D1178" s="394"/>
      <c r="E1178" s="303"/>
      <c r="F1178" s="332"/>
      <c r="G1178" s="785">
        <v>249751299.55</v>
      </c>
      <c r="H1178" s="855"/>
      <c r="I1178" s="786">
        <v>0.48215044886780956</v>
      </c>
      <c r="J1178" s="303"/>
      <c r="K1178" s="309"/>
      <c r="L1178" s="332"/>
      <c r="M1178" s="429"/>
      <c r="N1178" s="427"/>
      <c r="R1178" s="427"/>
    </row>
    <row r="1179" spans="1:18" ht="15">
      <c r="A1179" s="394"/>
      <c r="B1179" s="394"/>
      <c r="C1179" s="332" t="s">
        <v>1265</v>
      </c>
      <c r="D1179" s="394"/>
      <c r="E1179" s="303"/>
      <c r="F1179" s="332"/>
      <c r="G1179" s="785">
        <v>283848765.66</v>
      </c>
      <c r="H1179" s="855"/>
      <c r="I1179" s="786">
        <v>0.5479763669703904</v>
      </c>
      <c r="J1179" s="303"/>
      <c r="K1179" s="309"/>
      <c r="L1179" s="332"/>
      <c r="M1179" s="429"/>
      <c r="N1179" s="427"/>
      <c r="R1179" s="427"/>
    </row>
    <row r="1180" spans="1:18" ht="15">
      <c r="A1180" s="394"/>
      <c r="B1180" s="394"/>
      <c r="C1180" s="332" t="s">
        <v>1264</v>
      </c>
      <c r="D1180" s="394"/>
      <c r="E1180" s="303"/>
      <c r="F1180" s="332"/>
      <c r="G1180" s="785">
        <v>345523097.91</v>
      </c>
      <c r="H1180" s="855"/>
      <c r="I1180" s="786">
        <v>0.6670400396381145</v>
      </c>
      <c r="J1180" s="303"/>
      <c r="K1180" s="309"/>
      <c r="L1180" s="332"/>
      <c r="M1180" s="429"/>
      <c r="N1180" s="427"/>
      <c r="R1180" s="427"/>
    </row>
    <row r="1181" spans="1:18" ht="15">
      <c r="A1181" s="394"/>
      <c r="B1181" s="394"/>
      <c r="C1181" s="332" t="s">
        <v>1263</v>
      </c>
      <c r="D1181" s="394"/>
      <c r="E1181" s="303"/>
      <c r="F1181" s="332"/>
      <c r="G1181" s="785">
        <v>352633285</v>
      </c>
      <c r="H1181" s="855"/>
      <c r="I1181" s="786">
        <v>0.6807664142481944</v>
      </c>
      <c r="J1181" s="303"/>
      <c r="K1181" s="309"/>
      <c r="L1181" s="332"/>
      <c r="M1181" s="429"/>
      <c r="N1181" s="427"/>
      <c r="R1181" s="427"/>
    </row>
    <row r="1182" spans="1:18" ht="15">
      <c r="A1182" s="394"/>
      <c r="B1182" s="394"/>
      <c r="C1182" s="332" t="s">
        <v>1262</v>
      </c>
      <c r="D1182" s="394"/>
      <c r="E1182" s="303"/>
      <c r="F1182" s="332"/>
      <c r="G1182" s="785">
        <v>408985316.23</v>
      </c>
      <c r="H1182" s="855"/>
      <c r="I1182" s="786">
        <v>0.7895552662025679</v>
      </c>
      <c r="J1182" s="303"/>
      <c r="K1182" s="309"/>
      <c r="L1182" s="332"/>
      <c r="M1182" s="429"/>
      <c r="N1182" s="427"/>
      <c r="R1182" s="427"/>
    </row>
    <row r="1183" spans="1:18" ht="15">
      <c r="A1183" s="394"/>
      <c r="B1183" s="394"/>
      <c r="C1183" s="332" t="s">
        <v>1261</v>
      </c>
      <c r="D1183" s="394"/>
      <c r="E1183" s="303"/>
      <c r="F1183" s="332"/>
      <c r="G1183" s="785">
        <v>2145410992.14</v>
      </c>
      <c r="H1183" s="855"/>
      <c r="I1183" s="786">
        <v>4.141763725474211</v>
      </c>
      <c r="J1183" s="303"/>
      <c r="K1183" s="309"/>
      <c r="L1183" s="332"/>
      <c r="M1183" s="429"/>
      <c r="N1183" s="427"/>
      <c r="R1183" s="427"/>
    </row>
    <row r="1184" spans="1:18" ht="15">
      <c r="A1184" s="351" t="s">
        <v>1</v>
      </c>
      <c r="B1184" s="351"/>
      <c r="C1184" s="337"/>
      <c r="D1184" s="351"/>
      <c r="E1184" s="303"/>
      <c r="F1184" s="332"/>
      <c r="G1184" s="787">
        <v>4366189409.05</v>
      </c>
      <c r="H1184" s="857"/>
      <c r="I1184" s="788">
        <v>8.429025943842515</v>
      </c>
      <c r="J1184" s="303"/>
      <c r="K1184" s="309"/>
      <c r="L1184" s="408"/>
      <c r="M1184" s="429"/>
      <c r="N1184" s="427"/>
      <c r="R1184" s="427"/>
    </row>
    <row r="1185" spans="1:18" ht="27" customHeight="1">
      <c r="A1185" s="351"/>
      <c r="B1185" s="351"/>
      <c r="C1185" s="337"/>
      <c r="D1185" s="351"/>
      <c r="E1185" s="345"/>
      <c r="F1185" s="332"/>
      <c r="G1185" s="337"/>
      <c r="H1185" s="303"/>
      <c r="I1185" s="303"/>
      <c r="J1185" s="303"/>
      <c r="K1185" s="309"/>
      <c r="L1185" s="332"/>
      <c r="M1185" s="429"/>
      <c r="N1185" s="427"/>
      <c r="R1185" s="427"/>
    </row>
    <row r="1186" spans="1:18" ht="15">
      <c r="A1186" s="351"/>
      <c r="B1186" s="351"/>
      <c r="C1186" s="337"/>
      <c r="D1186" s="351"/>
      <c r="E1186" s="345"/>
      <c r="F1186" s="332"/>
      <c r="G1186" s="337"/>
      <c r="H1186" s="303"/>
      <c r="I1186" s="303"/>
      <c r="J1186" s="303"/>
      <c r="K1186" s="309"/>
      <c r="L1186" s="332"/>
      <c r="M1186" s="429"/>
      <c r="N1186" s="427"/>
      <c r="R1186" s="427"/>
    </row>
    <row r="1187" spans="1:18" ht="15">
      <c r="A1187" s="351"/>
      <c r="B1187" s="351"/>
      <c r="C1187" s="337"/>
      <c r="D1187" s="351"/>
      <c r="E1187" s="345"/>
      <c r="F1187" s="332"/>
      <c r="G1187" s="337"/>
      <c r="H1187" s="303"/>
      <c r="I1187" s="303"/>
      <c r="J1187" s="303"/>
      <c r="K1187" s="309"/>
      <c r="L1187" s="332"/>
      <c r="M1187" s="429"/>
      <c r="N1187" s="427"/>
      <c r="R1187" s="427"/>
    </row>
    <row r="1188" spans="1:18" ht="15">
      <c r="A1188" s="351"/>
      <c r="B1188" s="351"/>
      <c r="C1188" s="337"/>
      <c r="D1188" s="351"/>
      <c r="E1188" s="345"/>
      <c r="F1188" s="332"/>
      <c r="G1188" s="337"/>
      <c r="H1188" s="303"/>
      <c r="I1188" s="303"/>
      <c r="J1188" s="303"/>
      <c r="K1188" s="309"/>
      <c r="L1188" s="332"/>
      <c r="M1188" s="429"/>
      <c r="N1188" s="427"/>
      <c r="R1188" s="427"/>
    </row>
    <row r="1189" spans="1:18" ht="15">
      <c r="A1189" s="351"/>
      <c r="B1189" s="351"/>
      <c r="C1189" s="337"/>
      <c r="D1189" s="351"/>
      <c r="E1189" s="345"/>
      <c r="F1189" s="332"/>
      <c r="G1189" s="337"/>
      <c r="H1189" s="303"/>
      <c r="I1189" s="303"/>
      <c r="J1189" s="303"/>
      <c r="K1189" s="309"/>
      <c r="L1189" s="332"/>
      <c r="M1189" s="429"/>
      <c r="N1189" s="427"/>
      <c r="R1189" s="427"/>
    </row>
    <row r="1190" spans="1:18" ht="15">
      <c r="A1190" s="351"/>
      <c r="B1190" s="351"/>
      <c r="C1190" s="337"/>
      <c r="D1190" s="351"/>
      <c r="E1190" s="345"/>
      <c r="F1190" s="332"/>
      <c r="G1190" s="337"/>
      <c r="H1190" s="303"/>
      <c r="I1190" s="303"/>
      <c r="J1190" s="303"/>
      <c r="K1190" s="309"/>
      <c r="L1190" s="332"/>
      <c r="M1190" s="429"/>
      <c r="N1190" s="427"/>
      <c r="R1190" s="427"/>
    </row>
    <row r="1191" spans="1:18" ht="15">
      <c r="A1191" s="351"/>
      <c r="B1191" s="351"/>
      <c r="C1191" s="337"/>
      <c r="D1191" s="351"/>
      <c r="E1191" s="345"/>
      <c r="F1191" s="332"/>
      <c r="G1191" s="337"/>
      <c r="H1191" s="303"/>
      <c r="I1191" s="303"/>
      <c r="J1191" s="303"/>
      <c r="K1191" s="309"/>
      <c r="L1191" s="332"/>
      <c r="M1191" s="429"/>
      <c r="N1191" s="427"/>
      <c r="R1191" s="427"/>
    </row>
    <row r="1192" spans="1:18" ht="15">
      <c r="A1192" s="351"/>
      <c r="B1192" s="351"/>
      <c r="C1192" s="337"/>
      <c r="D1192" s="351"/>
      <c r="E1192" s="345"/>
      <c r="F1192" s="332"/>
      <c r="G1192" s="337"/>
      <c r="H1192" s="303"/>
      <c r="I1192" s="303"/>
      <c r="J1192" s="303"/>
      <c r="K1192" s="309"/>
      <c r="L1192" s="332"/>
      <c r="M1192" s="429"/>
      <c r="N1192" s="427"/>
      <c r="R1192" s="427"/>
    </row>
    <row r="1193" spans="1:18" ht="15">
      <c r="A1193" s="351"/>
      <c r="B1193" s="351"/>
      <c r="C1193" s="337"/>
      <c r="D1193" s="351"/>
      <c r="E1193" s="345"/>
      <c r="F1193" s="332"/>
      <c r="G1193" s="337"/>
      <c r="H1193" s="303"/>
      <c r="I1193" s="303"/>
      <c r="J1193" s="303"/>
      <c r="K1193" s="309"/>
      <c r="L1193" s="332"/>
      <c r="M1193" s="429"/>
      <c r="N1193" s="427"/>
      <c r="R1193" s="427"/>
    </row>
    <row r="1194" spans="1:18" ht="15">
      <c r="A1194" s="351"/>
      <c r="B1194" s="351"/>
      <c r="C1194" s="337"/>
      <c r="D1194" s="351"/>
      <c r="E1194" s="345"/>
      <c r="F1194" s="408"/>
      <c r="G1194" s="337"/>
      <c r="H1194" s="303"/>
      <c r="I1194" s="303"/>
      <c r="J1194" s="303"/>
      <c r="K1194" s="309"/>
      <c r="L1194" s="408"/>
      <c r="M1194" s="429"/>
      <c r="N1194" s="427"/>
      <c r="R1194" s="427"/>
    </row>
    <row r="1195" spans="1:18" ht="15">
      <c r="A1195" s="351"/>
      <c r="B1195" s="351"/>
      <c r="C1195" s="337"/>
      <c r="D1195" s="351"/>
      <c r="E1195" s="345"/>
      <c r="F1195" s="408"/>
      <c r="G1195" s="337"/>
      <c r="H1195" s="303"/>
      <c r="I1195" s="303"/>
      <c r="J1195" s="303"/>
      <c r="K1195" s="309"/>
      <c r="L1195" s="408"/>
      <c r="M1195" s="429"/>
      <c r="N1195" s="427"/>
      <c r="R1195" s="427"/>
    </row>
    <row r="1196" spans="1:18" ht="15">
      <c r="A1196" s="394"/>
      <c r="B1196" s="394"/>
      <c r="C1196" s="409"/>
      <c r="D1196" s="394"/>
      <c r="E1196" s="394"/>
      <c r="F1196" s="332"/>
      <c r="G1196" s="332"/>
      <c r="H1196" s="394"/>
      <c r="I1196" s="303"/>
      <c r="J1196" s="303"/>
      <c r="K1196" s="309"/>
      <c r="L1196" s="332"/>
      <c r="M1196" s="429"/>
      <c r="N1196" s="427"/>
      <c r="R1196" s="427"/>
    </row>
    <row r="1197" spans="1:18" ht="15">
      <c r="A1197" s="351"/>
      <c r="B1197" s="351"/>
      <c r="C1197" s="337"/>
      <c r="D1197" s="351"/>
      <c r="E1197" s="345"/>
      <c r="F1197" s="408"/>
      <c r="G1197" s="337"/>
      <c r="H1197" s="351"/>
      <c r="I1197" s="303"/>
      <c r="J1197" s="303"/>
      <c r="K1197" s="309"/>
      <c r="L1197" s="408"/>
      <c r="M1197" s="429"/>
      <c r="N1197" s="427"/>
      <c r="R1197" s="427"/>
    </row>
    <row r="1198" spans="1:18" ht="15">
      <c r="A1198" s="299" t="s">
        <v>1110</v>
      </c>
      <c r="B1198" s="361"/>
      <c r="C1198" s="361"/>
      <c r="D1198" s="361"/>
      <c r="E1198" s="362" t="s">
        <v>2201</v>
      </c>
      <c r="F1198" s="363"/>
      <c r="G1198" s="364"/>
      <c r="H1198" s="365"/>
      <c r="I1198" s="365"/>
      <c r="J1198" s="366"/>
      <c r="K1198" s="367"/>
      <c r="L1198" s="368"/>
      <c r="M1198" s="369" t="s">
        <v>1288</v>
      </c>
      <c r="N1198" s="305"/>
      <c r="R1198" s="305"/>
    </row>
    <row r="1199" spans="1:18" ht="23.25">
      <c r="A1199" s="297" t="s">
        <v>1157</v>
      </c>
      <c r="B1199" s="300"/>
      <c r="C1199" s="300"/>
      <c r="D1199" s="300"/>
      <c r="E1199" s="300"/>
      <c r="F1199" s="301"/>
      <c r="G1199" s="302"/>
      <c r="H1199" s="302"/>
      <c r="I1199" s="302"/>
      <c r="J1199" s="303"/>
      <c r="K1199" s="304"/>
      <c r="L1199" s="302"/>
      <c r="M1199" s="302"/>
      <c r="N1199" s="305"/>
      <c r="R1199" s="305"/>
    </row>
    <row r="1200" spans="1:18" ht="15.75">
      <c r="A1200" s="306" t="s">
        <v>1156</v>
      </c>
      <c r="B1200" s="306"/>
      <c r="C1200" s="306"/>
      <c r="D1200" s="306"/>
      <c r="E1200" s="306"/>
      <c r="F1200" s="307"/>
      <c r="G1200" s="308">
        <v>43830</v>
      </c>
      <c r="H1200" s="303"/>
      <c r="J1200" s="303"/>
      <c r="K1200" s="309"/>
      <c r="L1200" s="303"/>
      <c r="M1200" s="310"/>
      <c r="N1200" s="305"/>
      <c r="R1200" s="305"/>
    </row>
    <row r="1201" spans="1:18" ht="15.75">
      <c r="A1201" s="306"/>
      <c r="B1201" s="306"/>
      <c r="C1201" s="306"/>
      <c r="D1201" s="306"/>
      <c r="E1201" s="306"/>
      <c r="F1201" s="307"/>
      <c r="G1201" s="303"/>
      <c r="H1201" s="303"/>
      <c r="I1201" s="311"/>
      <c r="J1201" s="303"/>
      <c r="K1201" s="309"/>
      <c r="L1201" s="303"/>
      <c r="M1201" s="310"/>
      <c r="N1201" s="305"/>
      <c r="R1201" s="305"/>
    </row>
    <row r="1202" spans="1:18" ht="15">
      <c r="A1202" s="303"/>
      <c r="B1202" s="303"/>
      <c r="C1202" s="303"/>
      <c r="D1202" s="303"/>
      <c r="E1202" s="303"/>
      <c r="F1202" s="312"/>
      <c r="G1202" s="303"/>
      <c r="H1202" s="303"/>
      <c r="I1202" s="303"/>
      <c r="J1202" s="303"/>
      <c r="K1202" s="309"/>
      <c r="L1202" s="303"/>
      <c r="M1202" s="310"/>
      <c r="N1202" s="305"/>
      <c r="R1202" s="305"/>
    </row>
    <row r="1203" spans="1:18" ht="18" customHeight="1">
      <c r="A1203" s="303"/>
      <c r="B1203" s="303"/>
      <c r="C1203" s="303"/>
      <c r="D1203" s="303"/>
      <c r="E1203" s="303"/>
      <c r="F1203" s="312"/>
      <c r="G1203" s="303"/>
      <c r="H1203" s="303"/>
      <c r="I1203" s="303"/>
      <c r="J1203" s="303"/>
      <c r="K1203" s="309"/>
      <c r="L1203" s="303"/>
      <c r="M1203" s="310"/>
      <c r="N1203" s="305"/>
      <c r="R1203" s="305"/>
    </row>
    <row r="1204" spans="1:18" ht="15">
      <c r="A1204" s="401" t="s">
        <v>1283</v>
      </c>
      <c r="B1204" s="401"/>
      <c r="C1204" s="401"/>
      <c r="D1204" s="401"/>
      <c r="E1204" s="401"/>
      <c r="F1204" s="401"/>
      <c r="G1204" s="401"/>
      <c r="H1204" s="401"/>
      <c r="I1204" s="401"/>
      <c r="J1204" s="401"/>
      <c r="K1204" s="402"/>
      <c r="L1204" s="401"/>
      <c r="M1204" s="426"/>
      <c r="N1204" s="427"/>
      <c r="R1204" s="427"/>
    </row>
    <row r="1205" spans="1:18" ht="9" customHeight="1">
      <c r="A1205" s="394"/>
      <c r="B1205" s="394"/>
      <c r="C1205" s="409"/>
      <c r="D1205" s="394"/>
      <c r="E1205" s="394"/>
      <c r="F1205" s="395"/>
      <c r="G1205" s="394"/>
      <c r="H1205" s="394"/>
      <c r="I1205" s="394"/>
      <c r="J1205" s="332"/>
      <c r="K1205" s="391"/>
      <c r="L1205" s="332"/>
      <c r="M1205" s="429"/>
      <c r="N1205" s="427"/>
      <c r="R1205" s="427"/>
    </row>
    <row r="1206" spans="1:18" ht="15">
      <c r="A1206" s="339" t="s">
        <v>1282</v>
      </c>
      <c r="B1206" s="339"/>
      <c r="C1206" s="431" t="s">
        <v>1281</v>
      </c>
      <c r="D1206" s="394"/>
      <c r="E1206" s="303"/>
      <c r="F1206" s="332"/>
      <c r="G1206" s="513" t="s">
        <v>1280</v>
      </c>
      <c r="H1206" s="303"/>
      <c r="I1206" s="513" t="s">
        <v>1279</v>
      </c>
      <c r="J1206" s="303"/>
      <c r="K1206" s="309"/>
      <c r="L1206" s="332"/>
      <c r="M1206" s="429"/>
      <c r="N1206" s="427"/>
      <c r="R1206" s="427"/>
    </row>
    <row r="1207" spans="1:18" ht="15">
      <c r="A1207" s="394" t="s">
        <v>1287</v>
      </c>
      <c r="B1207" s="413"/>
      <c r="C1207" s="332" t="s">
        <v>1277</v>
      </c>
      <c r="D1207" s="394"/>
      <c r="E1207" s="303"/>
      <c r="F1207" s="332"/>
      <c r="G1207" s="785">
        <v>2242018.82</v>
      </c>
      <c r="H1207" s="855"/>
      <c r="I1207" s="786">
        <v>0.004328267289823103</v>
      </c>
      <c r="J1207" s="303"/>
      <c r="K1207" s="309"/>
      <c r="L1207" s="332"/>
      <c r="M1207" s="429"/>
      <c r="N1207" s="427"/>
      <c r="R1207" s="427"/>
    </row>
    <row r="1208" spans="2:18" ht="15">
      <c r="B1208" s="394"/>
      <c r="C1208" s="332" t="s">
        <v>1276</v>
      </c>
      <c r="D1208" s="394"/>
      <c r="E1208" s="303"/>
      <c r="F1208" s="332"/>
      <c r="G1208" s="785">
        <v>9591074</v>
      </c>
      <c r="H1208" s="855"/>
      <c r="I1208" s="786">
        <v>0.01851578207022938</v>
      </c>
      <c r="J1208" s="303"/>
      <c r="K1208" s="309"/>
      <c r="L1208" s="332"/>
      <c r="M1208" s="429"/>
      <c r="N1208" s="427"/>
      <c r="R1208" s="427"/>
    </row>
    <row r="1209" spans="1:18" ht="15">
      <c r="A1209" s="394"/>
      <c r="B1209" s="394"/>
      <c r="C1209" s="332" t="s">
        <v>1275</v>
      </c>
      <c r="D1209" s="394"/>
      <c r="E1209" s="303"/>
      <c r="F1209" s="332"/>
      <c r="G1209" s="785">
        <v>8941724.5</v>
      </c>
      <c r="H1209" s="855"/>
      <c r="I1209" s="786">
        <v>0.01726219839134082</v>
      </c>
      <c r="J1209" s="303"/>
      <c r="K1209" s="309"/>
      <c r="L1209" s="332"/>
      <c r="M1209" s="429"/>
      <c r="N1209" s="427"/>
      <c r="R1209" s="427"/>
    </row>
    <row r="1210" spans="1:18" ht="15">
      <c r="A1210" s="394"/>
      <c r="B1210" s="394"/>
      <c r="C1210" s="332" t="s">
        <v>1274</v>
      </c>
      <c r="D1210" s="394"/>
      <c r="E1210" s="303"/>
      <c r="F1210" s="332"/>
      <c r="G1210" s="785">
        <v>9948761.67</v>
      </c>
      <c r="H1210" s="855"/>
      <c r="I1210" s="786">
        <v>0.019206306087344475</v>
      </c>
      <c r="J1210" s="303"/>
      <c r="K1210" s="309"/>
      <c r="L1210" s="332"/>
      <c r="M1210" s="429"/>
      <c r="N1210" s="427"/>
      <c r="R1210" s="427"/>
    </row>
    <row r="1211" spans="1:18" ht="15">
      <c r="A1211" s="394"/>
      <c r="B1211" s="394"/>
      <c r="C1211" s="332" t="s">
        <v>1273</v>
      </c>
      <c r="D1211" s="394"/>
      <c r="E1211" s="303"/>
      <c r="F1211" s="332"/>
      <c r="G1211" s="785">
        <v>10359562.12</v>
      </c>
      <c r="H1211" s="855"/>
      <c r="I1211" s="786">
        <v>0.019999365509735766</v>
      </c>
      <c r="J1211" s="303"/>
      <c r="K1211" s="309"/>
      <c r="L1211" s="332"/>
      <c r="M1211" s="429"/>
      <c r="N1211" s="427"/>
      <c r="R1211" s="427"/>
    </row>
    <row r="1212" spans="1:18" ht="15">
      <c r="A1212" s="394"/>
      <c r="B1212" s="394"/>
      <c r="C1212" s="332" t="s">
        <v>1272</v>
      </c>
      <c r="D1212" s="394"/>
      <c r="E1212" s="303"/>
      <c r="F1212" s="332"/>
      <c r="G1212" s="785">
        <v>16691713.57</v>
      </c>
      <c r="H1212" s="855"/>
      <c r="I1212" s="786">
        <v>0.03222372498020664</v>
      </c>
      <c r="J1212" s="303"/>
      <c r="K1212" s="309"/>
      <c r="L1212" s="332"/>
      <c r="M1212" s="429"/>
      <c r="N1212" s="427"/>
      <c r="R1212" s="427"/>
    </row>
    <row r="1213" spans="1:18" ht="15">
      <c r="A1213" s="394"/>
      <c r="B1213" s="394"/>
      <c r="C1213" s="332" t="s">
        <v>1271</v>
      </c>
      <c r="D1213" s="394"/>
      <c r="E1213" s="303"/>
      <c r="F1213" s="332"/>
      <c r="G1213" s="785">
        <v>33174169.07</v>
      </c>
      <c r="H1213" s="855"/>
      <c r="I1213" s="786">
        <v>0.06404347259348267</v>
      </c>
      <c r="J1213" s="303"/>
      <c r="K1213" s="309"/>
      <c r="L1213" s="332"/>
      <c r="M1213" s="429"/>
      <c r="N1213" s="427"/>
      <c r="R1213" s="427"/>
    </row>
    <row r="1214" spans="1:18" ht="15">
      <c r="A1214" s="394"/>
      <c r="B1214" s="394"/>
      <c r="C1214" s="332" t="s">
        <v>1270</v>
      </c>
      <c r="D1214" s="394"/>
      <c r="E1214" s="303"/>
      <c r="F1214" s="332"/>
      <c r="G1214" s="785">
        <v>64911736.55</v>
      </c>
      <c r="H1214" s="855"/>
      <c r="I1214" s="786">
        <v>0.12531355380637696</v>
      </c>
      <c r="J1214" s="303"/>
      <c r="K1214" s="309"/>
      <c r="L1214" s="332"/>
      <c r="M1214" s="429"/>
      <c r="N1214" s="427"/>
      <c r="R1214" s="427"/>
    </row>
    <row r="1215" spans="1:18" ht="15">
      <c r="A1215" s="394"/>
      <c r="B1215" s="394"/>
      <c r="C1215" s="332" t="s">
        <v>1269</v>
      </c>
      <c r="D1215" s="394"/>
      <c r="E1215" s="303"/>
      <c r="F1215" s="332"/>
      <c r="G1215" s="785">
        <v>94182688.97</v>
      </c>
      <c r="H1215" s="855"/>
      <c r="I1215" s="786">
        <v>0.1818217796835596</v>
      </c>
      <c r="J1215" s="303"/>
      <c r="K1215" s="309"/>
      <c r="L1215" s="332"/>
      <c r="M1215" s="429"/>
      <c r="N1215" s="427"/>
      <c r="R1215" s="427"/>
    </row>
    <row r="1216" spans="1:18" ht="15">
      <c r="A1216" s="394"/>
      <c r="B1216" s="394"/>
      <c r="C1216" s="332" t="s">
        <v>1268</v>
      </c>
      <c r="D1216" s="394"/>
      <c r="E1216" s="303"/>
      <c r="F1216" s="332"/>
      <c r="G1216" s="785">
        <v>142170258.72</v>
      </c>
      <c r="H1216" s="855"/>
      <c r="I1216" s="786">
        <v>0.2744628523695728</v>
      </c>
      <c r="J1216" s="303"/>
      <c r="K1216" s="309"/>
      <c r="L1216" s="332"/>
      <c r="M1216" s="429"/>
      <c r="N1216" s="427"/>
      <c r="R1216" s="427"/>
    </row>
    <row r="1217" spans="1:18" ht="15">
      <c r="A1217" s="394"/>
      <c r="B1217" s="394"/>
      <c r="C1217" s="332" t="s">
        <v>1267</v>
      </c>
      <c r="D1217" s="394"/>
      <c r="E1217" s="303"/>
      <c r="F1217" s="332"/>
      <c r="G1217" s="785">
        <v>195676934.24</v>
      </c>
      <c r="H1217" s="855"/>
      <c r="I1217" s="786">
        <v>0.3777586817241162</v>
      </c>
      <c r="J1217" s="303"/>
      <c r="K1217" s="309"/>
      <c r="L1217" s="332"/>
      <c r="M1217" s="429"/>
      <c r="N1217" s="427"/>
      <c r="R1217" s="427"/>
    </row>
    <row r="1218" spans="1:18" ht="15">
      <c r="A1218" s="394"/>
      <c r="B1218" s="394"/>
      <c r="C1218" s="332" t="s">
        <v>1266</v>
      </c>
      <c r="D1218" s="394"/>
      <c r="E1218" s="303"/>
      <c r="F1218" s="332"/>
      <c r="G1218" s="785">
        <v>262286979.62</v>
      </c>
      <c r="H1218" s="855"/>
      <c r="I1218" s="786">
        <v>0.5063508585693964</v>
      </c>
      <c r="J1218" s="303"/>
      <c r="K1218" s="309"/>
      <c r="L1218" s="332"/>
      <c r="M1218" s="429"/>
      <c r="N1218" s="427"/>
      <c r="R1218" s="427"/>
    </row>
    <row r="1219" spans="1:18" ht="15">
      <c r="A1219" s="394"/>
      <c r="B1219" s="394"/>
      <c r="C1219" s="332" t="s">
        <v>1265</v>
      </c>
      <c r="D1219" s="394"/>
      <c r="E1219" s="303"/>
      <c r="F1219" s="332"/>
      <c r="G1219" s="785">
        <v>294576447.5</v>
      </c>
      <c r="H1219" s="855"/>
      <c r="I1219" s="786">
        <v>0.5686863958022185</v>
      </c>
      <c r="J1219" s="303"/>
      <c r="K1219" s="309"/>
      <c r="L1219" s="332"/>
      <c r="M1219" s="429"/>
      <c r="N1219" s="427"/>
      <c r="R1219" s="427"/>
    </row>
    <row r="1220" spans="1:18" ht="15">
      <c r="A1220" s="394"/>
      <c r="B1220" s="394"/>
      <c r="C1220" s="332" t="s">
        <v>1264</v>
      </c>
      <c r="D1220" s="394"/>
      <c r="E1220" s="303"/>
      <c r="F1220" s="332"/>
      <c r="G1220" s="785">
        <v>337260378.45</v>
      </c>
      <c r="H1220" s="855"/>
      <c r="I1220" s="786">
        <v>0.6510886756064321</v>
      </c>
      <c r="J1220" s="303"/>
      <c r="K1220" s="309"/>
      <c r="L1220" s="332"/>
      <c r="M1220" s="429"/>
      <c r="N1220" s="427"/>
      <c r="R1220" s="427"/>
    </row>
    <row r="1221" spans="1:18" ht="15">
      <c r="A1221" s="394"/>
      <c r="B1221" s="394"/>
      <c r="C1221" s="332" t="s">
        <v>1263</v>
      </c>
      <c r="D1221" s="394"/>
      <c r="E1221" s="303"/>
      <c r="F1221" s="332"/>
      <c r="G1221" s="785">
        <v>351075867.38</v>
      </c>
      <c r="H1221" s="855"/>
      <c r="I1221" s="786">
        <v>0.6777597848296063</v>
      </c>
      <c r="J1221" s="303"/>
      <c r="K1221" s="309"/>
      <c r="L1221" s="332"/>
      <c r="M1221" s="429"/>
      <c r="N1221" s="427"/>
      <c r="R1221" s="427"/>
    </row>
    <row r="1222" spans="1:18" ht="15">
      <c r="A1222" s="394"/>
      <c r="B1222" s="394"/>
      <c r="C1222" s="332" t="s">
        <v>1262</v>
      </c>
      <c r="D1222" s="394"/>
      <c r="E1222" s="303"/>
      <c r="F1222" s="332"/>
      <c r="G1222" s="785">
        <v>378667996.65</v>
      </c>
      <c r="H1222" s="855"/>
      <c r="I1222" s="786">
        <v>0.7310270052073156</v>
      </c>
      <c r="J1222" s="303"/>
      <c r="K1222" s="309"/>
      <c r="L1222" s="332"/>
      <c r="M1222" s="429"/>
      <c r="N1222" s="427"/>
      <c r="R1222" s="427"/>
    </row>
    <row r="1223" spans="1:18" ht="15">
      <c r="A1223" s="394"/>
      <c r="B1223" s="394"/>
      <c r="C1223" s="332" t="s">
        <v>1261</v>
      </c>
      <c r="D1223" s="394"/>
      <c r="E1223" s="303"/>
      <c r="F1223" s="332"/>
      <c r="G1223" s="785">
        <v>1922531112.83</v>
      </c>
      <c r="H1223" s="855"/>
      <c r="I1223" s="786">
        <v>3.7114891521424873</v>
      </c>
      <c r="J1223" s="303"/>
      <c r="K1223" s="309"/>
      <c r="L1223" s="332"/>
      <c r="M1223" s="429"/>
      <c r="N1223" s="427"/>
      <c r="R1223" s="427"/>
    </row>
    <row r="1224" spans="1:18" ht="15">
      <c r="A1224" s="351" t="s">
        <v>1</v>
      </c>
      <c r="B1224" s="351"/>
      <c r="C1224" s="337"/>
      <c r="D1224" s="351"/>
      <c r="E1224" s="303"/>
      <c r="F1224" s="332"/>
      <c r="G1224" s="787">
        <v>4134289424.66</v>
      </c>
      <c r="H1224" s="857"/>
      <c r="I1224" s="788">
        <v>7.981337856663245</v>
      </c>
      <c r="J1224" s="303"/>
      <c r="K1224" s="309"/>
      <c r="L1224" s="408"/>
      <c r="M1224" s="429"/>
      <c r="N1224" s="427"/>
      <c r="R1224" s="427"/>
    </row>
    <row r="1225" spans="1:18" ht="18" customHeight="1">
      <c r="A1225" s="394"/>
      <c r="B1225" s="394"/>
      <c r="C1225" s="409"/>
      <c r="D1225" s="394"/>
      <c r="E1225" s="394"/>
      <c r="F1225" s="332"/>
      <c r="G1225" s="892"/>
      <c r="H1225" s="892"/>
      <c r="I1225" s="892"/>
      <c r="J1225" s="303"/>
      <c r="K1225" s="309"/>
      <c r="L1225" s="332"/>
      <c r="M1225" s="429"/>
      <c r="N1225" s="427"/>
      <c r="R1225" s="427"/>
    </row>
    <row r="1226" spans="1:18" ht="15">
      <c r="A1226" s="339" t="s">
        <v>1282</v>
      </c>
      <c r="B1226" s="339"/>
      <c r="C1226" s="431" t="s">
        <v>1281</v>
      </c>
      <c r="D1226" s="394"/>
      <c r="E1226" s="303"/>
      <c r="F1226" s="332"/>
      <c r="G1226" s="859" t="s">
        <v>1280</v>
      </c>
      <c r="H1226" s="859"/>
      <c r="I1226" s="859" t="s">
        <v>1279</v>
      </c>
      <c r="J1226" s="303"/>
      <c r="K1226" s="309"/>
      <c r="L1226" s="332"/>
      <c r="M1226" s="429"/>
      <c r="N1226" s="427"/>
      <c r="R1226" s="427"/>
    </row>
    <row r="1227" spans="1:18" ht="15">
      <c r="A1227" s="394" t="s">
        <v>1286</v>
      </c>
      <c r="B1227" s="413"/>
      <c r="C1227" s="332" t="s">
        <v>1277</v>
      </c>
      <c r="D1227" s="394"/>
      <c r="E1227" s="303"/>
      <c r="F1227" s="332"/>
      <c r="G1227" s="785">
        <v>333842.07</v>
      </c>
      <c r="H1227" s="855"/>
      <c r="I1227" s="786">
        <v>0.0006444895549752054</v>
      </c>
      <c r="J1227" s="303"/>
      <c r="K1227" s="309"/>
      <c r="L1227" s="332"/>
      <c r="M1227" s="429"/>
      <c r="N1227" s="427"/>
      <c r="R1227" s="427"/>
    </row>
    <row r="1228" spans="2:18" ht="15">
      <c r="B1228" s="394"/>
      <c r="C1228" s="332" t="s">
        <v>1276</v>
      </c>
      <c r="D1228" s="394"/>
      <c r="E1228" s="303"/>
      <c r="F1228" s="332"/>
      <c r="G1228" s="785">
        <v>9008949.3</v>
      </c>
      <c r="H1228" s="855"/>
      <c r="I1228" s="786">
        <v>0.01739197736567829</v>
      </c>
      <c r="J1228" s="303"/>
      <c r="K1228" s="309"/>
      <c r="L1228" s="332"/>
      <c r="M1228" s="429"/>
      <c r="N1228" s="427"/>
      <c r="R1228" s="427"/>
    </row>
    <row r="1229" spans="1:18" ht="15">
      <c r="A1229" s="394"/>
      <c r="B1229" s="394"/>
      <c r="C1229" s="332" t="s">
        <v>1275</v>
      </c>
      <c r="D1229" s="394"/>
      <c r="E1229" s="303"/>
      <c r="F1229" s="332"/>
      <c r="G1229" s="785">
        <v>13783303.32</v>
      </c>
      <c r="H1229" s="855"/>
      <c r="I1229" s="786">
        <v>0.026608974185892954</v>
      </c>
      <c r="J1229" s="303"/>
      <c r="K1229" s="309"/>
      <c r="L1229" s="332"/>
      <c r="M1229" s="429"/>
      <c r="N1229" s="427"/>
      <c r="R1229" s="427"/>
    </row>
    <row r="1230" spans="1:18" ht="15">
      <c r="A1230" s="394"/>
      <c r="B1230" s="394"/>
      <c r="C1230" s="332" t="s">
        <v>1274</v>
      </c>
      <c r="D1230" s="394"/>
      <c r="E1230" s="303"/>
      <c r="F1230" s="332"/>
      <c r="G1230" s="785">
        <v>10264886.21</v>
      </c>
      <c r="H1230" s="855"/>
      <c r="I1230" s="786">
        <v>0.019816591555863593</v>
      </c>
      <c r="J1230" s="303"/>
      <c r="K1230" s="309"/>
      <c r="L1230" s="332"/>
      <c r="M1230" s="429"/>
      <c r="N1230" s="427"/>
      <c r="R1230" s="427"/>
    </row>
    <row r="1231" spans="1:18" ht="15">
      <c r="A1231" s="394"/>
      <c r="B1231" s="394"/>
      <c r="C1231" s="332" t="s">
        <v>1273</v>
      </c>
      <c r="D1231" s="394"/>
      <c r="E1231" s="303"/>
      <c r="F1231" s="332"/>
      <c r="G1231" s="785">
        <v>16676831.69</v>
      </c>
      <c r="H1231" s="855"/>
      <c r="I1231" s="786">
        <v>0.03219499517926096</v>
      </c>
      <c r="J1231" s="303"/>
      <c r="K1231" s="309"/>
      <c r="L1231" s="332"/>
      <c r="M1231" s="429"/>
      <c r="N1231" s="427"/>
      <c r="R1231" s="427"/>
    </row>
    <row r="1232" spans="1:18" ht="15">
      <c r="A1232" s="394"/>
      <c r="B1232" s="394"/>
      <c r="C1232" s="332" t="s">
        <v>1272</v>
      </c>
      <c r="D1232" s="394"/>
      <c r="E1232" s="303"/>
      <c r="F1232" s="332"/>
      <c r="G1232" s="785">
        <v>20852111.55</v>
      </c>
      <c r="H1232" s="855"/>
      <c r="I1232" s="786">
        <v>0.04025546598471798</v>
      </c>
      <c r="J1232" s="303"/>
      <c r="K1232" s="309"/>
      <c r="L1232" s="332"/>
      <c r="M1232" s="429"/>
      <c r="N1232" s="427"/>
      <c r="R1232" s="427"/>
    </row>
    <row r="1233" spans="1:18" ht="15">
      <c r="A1233" s="394"/>
      <c r="B1233" s="394"/>
      <c r="C1233" s="332" t="s">
        <v>1271</v>
      </c>
      <c r="D1233" s="394"/>
      <c r="E1233" s="303"/>
      <c r="F1233" s="332"/>
      <c r="G1233" s="785">
        <v>40280094.98</v>
      </c>
      <c r="H1233" s="855"/>
      <c r="I1233" s="786">
        <v>0.07776162090062286</v>
      </c>
      <c r="J1233" s="303"/>
      <c r="K1233" s="309"/>
      <c r="L1233" s="332"/>
      <c r="M1233" s="429"/>
      <c r="N1233" s="427"/>
      <c r="R1233" s="427"/>
    </row>
    <row r="1234" spans="1:18" ht="15">
      <c r="A1234" s="394"/>
      <c r="B1234" s="394"/>
      <c r="C1234" s="332" t="s">
        <v>1270</v>
      </c>
      <c r="D1234" s="394"/>
      <c r="E1234" s="303"/>
      <c r="F1234" s="332"/>
      <c r="G1234" s="785">
        <v>58702492.87</v>
      </c>
      <c r="H1234" s="855"/>
      <c r="I1234" s="786">
        <v>0.11332647052458505</v>
      </c>
      <c r="J1234" s="303"/>
      <c r="K1234" s="309"/>
      <c r="L1234" s="332"/>
      <c r="M1234" s="429"/>
      <c r="N1234" s="427"/>
      <c r="R1234" s="427"/>
    </row>
    <row r="1235" spans="1:18" ht="15">
      <c r="A1235" s="394"/>
      <c r="B1235" s="394"/>
      <c r="C1235" s="332" t="s">
        <v>1269</v>
      </c>
      <c r="D1235" s="394"/>
      <c r="E1235" s="303"/>
      <c r="F1235" s="332"/>
      <c r="G1235" s="785">
        <v>106086004.4</v>
      </c>
      <c r="H1235" s="855"/>
      <c r="I1235" s="786">
        <v>0.20480139535695327</v>
      </c>
      <c r="J1235" s="303"/>
      <c r="K1235" s="309"/>
      <c r="L1235" s="332"/>
      <c r="M1235" s="429"/>
      <c r="N1235" s="427"/>
      <c r="R1235" s="427"/>
    </row>
    <row r="1236" spans="1:18" ht="15">
      <c r="A1236" s="394"/>
      <c r="B1236" s="394"/>
      <c r="C1236" s="332" t="s">
        <v>1268</v>
      </c>
      <c r="D1236" s="394"/>
      <c r="E1236" s="303"/>
      <c r="F1236" s="332"/>
      <c r="G1236" s="785">
        <v>171962012.03</v>
      </c>
      <c r="H1236" s="855"/>
      <c r="I1236" s="786">
        <v>0.33197649596965295</v>
      </c>
      <c r="J1236" s="303"/>
      <c r="K1236" s="309"/>
      <c r="L1236" s="332"/>
      <c r="M1236" s="429"/>
      <c r="N1236" s="427"/>
      <c r="R1236" s="427"/>
    </row>
    <row r="1237" spans="1:18" ht="15">
      <c r="A1237" s="394"/>
      <c r="B1237" s="394"/>
      <c r="C1237" s="332" t="s">
        <v>1267</v>
      </c>
      <c r="D1237" s="394"/>
      <c r="E1237" s="303"/>
      <c r="F1237" s="332"/>
      <c r="G1237" s="785">
        <v>242109875.59</v>
      </c>
      <c r="H1237" s="855"/>
      <c r="I1237" s="786">
        <v>0.46739850964290214</v>
      </c>
      <c r="J1237" s="303"/>
      <c r="K1237" s="309"/>
      <c r="L1237" s="332"/>
      <c r="M1237" s="429"/>
      <c r="N1237" s="427"/>
      <c r="R1237" s="427"/>
    </row>
    <row r="1238" spans="1:18" ht="15">
      <c r="A1238" s="394"/>
      <c r="B1238" s="394"/>
      <c r="C1238" s="332" t="s">
        <v>1266</v>
      </c>
      <c r="D1238" s="394"/>
      <c r="E1238" s="303"/>
      <c r="F1238" s="332"/>
      <c r="G1238" s="785">
        <v>268126331.61</v>
      </c>
      <c r="H1238" s="855"/>
      <c r="I1238" s="786">
        <v>0.5176238577015271</v>
      </c>
      <c r="J1238" s="303"/>
      <c r="K1238" s="309"/>
      <c r="L1238" s="332"/>
      <c r="M1238" s="429"/>
      <c r="N1238" s="427"/>
      <c r="R1238" s="427"/>
    </row>
    <row r="1239" spans="1:18" ht="15">
      <c r="A1239" s="394"/>
      <c r="B1239" s="394"/>
      <c r="C1239" s="332" t="s">
        <v>1265</v>
      </c>
      <c r="D1239" s="394"/>
      <c r="E1239" s="303"/>
      <c r="F1239" s="332"/>
      <c r="G1239" s="785">
        <v>327170482.53</v>
      </c>
      <c r="H1239" s="855"/>
      <c r="I1239" s="786">
        <v>0.6316099067046369</v>
      </c>
      <c r="J1239" s="303"/>
      <c r="K1239" s="309"/>
      <c r="L1239" s="332"/>
      <c r="M1239" s="429"/>
      <c r="N1239" s="427"/>
      <c r="R1239" s="427"/>
    </row>
    <row r="1240" spans="1:18" ht="15">
      <c r="A1240" s="394"/>
      <c r="B1240" s="394"/>
      <c r="C1240" s="332" t="s">
        <v>1264</v>
      </c>
      <c r="D1240" s="394"/>
      <c r="E1240" s="303"/>
      <c r="F1240" s="332"/>
      <c r="G1240" s="785">
        <v>353669530.87</v>
      </c>
      <c r="H1240" s="855"/>
      <c r="I1240" s="786">
        <v>0.6827669099903912</v>
      </c>
      <c r="J1240" s="303"/>
      <c r="K1240" s="309"/>
      <c r="L1240" s="332"/>
      <c r="M1240" s="429"/>
      <c r="N1240" s="427"/>
      <c r="R1240" s="427"/>
    </row>
    <row r="1241" spans="1:18" ht="15">
      <c r="A1241" s="394"/>
      <c r="B1241" s="394"/>
      <c r="C1241" s="332" t="s">
        <v>1263</v>
      </c>
      <c r="D1241" s="394"/>
      <c r="E1241" s="303"/>
      <c r="F1241" s="332"/>
      <c r="G1241" s="785">
        <v>360581149.97</v>
      </c>
      <c r="H1241" s="855"/>
      <c r="I1241" s="786">
        <v>0.6961099446711826</v>
      </c>
      <c r="J1241" s="303"/>
      <c r="K1241" s="309"/>
      <c r="L1241" s="332"/>
      <c r="M1241" s="429"/>
      <c r="N1241" s="427"/>
      <c r="R1241" s="427"/>
    </row>
    <row r="1242" spans="1:18" ht="15">
      <c r="A1242" s="394"/>
      <c r="B1242" s="394"/>
      <c r="C1242" s="332" t="s">
        <v>1262</v>
      </c>
      <c r="D1242" s="394"/>
      <c r="E1242" s="303"/>
      <c r="F1242" s="332"/>
      <c r="G1242" s="785">
        <v>411052852.38</v>
      </c>
      <c r="H1242" s="855"/>
      <c r="I1242" s="786">
        <v>0.7935466908100436</v>
      </c>
      <c r="J1242" s="303"/>
      <c r="K1242" s="309"/>
      <c r="L1242" s="332"/>
      <c r="M1242" s="429"/>
      <c r="N1242" s="427"/>
      <c r="R1242" s="427"/>
    </row>
    <row r="1243" spans="1:18" ht="15">
      <c r="A1243" s="394"/>
      <c r="B1243" s="394"/>
      <c r="C1243" s="332" t="s">
        <v>1261</v>
      </c>
      <c r="D1243" s="394"/>
      <c r="E1243" s="303"/>
      <c r="F1243" s="332"/>
      <c r="G1243" s="785">
        <v>1844349166.52</v>
      </c>
      <c r="H1243" s="855"/>
      <c r="I1243" s="786">
        <v>3.560557162700811</v>
      </c>
      <c r="J1243" s="303"/>
      <c r="K1243" s="309"/>
      <c r="L1243" s="332"/>
      <c r="M1243" s="429"/>
      <c r="N1243" s="427"/>
      <c r="R1243" s="427"/>
    </row>
    <row r="1244" spans="1:18" ht="15">
      <c r="A1244" s="351" t="s">
        <v>1</v>
      </c>
      <c r="B1244" s="351"/>
      <c r="C1244" s="337"/>
      <c r="D1244" s="351"/>
      <c r="E1244" s="303"/>
      <c r="F1244" s="332"/>
      <c r="G1244" s="787">
        <v>4255009917.89</v>
      </c>
      <c r="H1244" s="857"/>
      <c r="I1244" s="788">
        <v>8.214391458799698</v>
      </c>
      <c r="J1244" s="303"/>
      <c r="K1244" s="309"/>
      <c r="L1244" s="408"/>
      <c r="M1244" s="429"/>
      <c r="N1244" s="427"/>
      <c r="R1244" s="427"/>
    </row>
    <row r="1245" spans="1:18" ht="9" customHeight="1">
      <c r="A1245" s="394"/>
      <c r="B1245" s="394"/>
      <c r="C1245" s="409"/>
      <c r="D1245" s="394"/>
      <c r="E1245" s="394"/>
      <c r="F1245" s="413"/>
      <c r="G1245" s="892"/>
      <c r="H1245" s="892"/>
      <c r="I1245" s="892"/>
      <c r="J1245" s="303"/>
      <c r="K1245" s="309"/>
      <c r="L1245" s="332"/>
      <c r="M1245" s="429"/>
      <c r="N1245" s="427"/>
      <c r="R1245" s="427"/>
    </row>
    <row r="1246" spans="1:18" ht="15">
      <c r="A1246" s="339" t="s">
        <v>1282</v>
      </c>
      <c r="B1246" s="339"/>
      <c r="C1246" s="431" t="s">
        <v>1281</v>
      </c>
      <c r="D1246" s="394"/>
      <c r="E1246" s="303"/>
      <c r="F1246" s="332"/>
      <c r="G1246" s="859" t="s">
        <v>1280</v>
      </c>
      <c r="H1246" s="859"/>
      <c r="I1246" s="859" t="s">
        <v>1279</v>
      </c>
      <c r="J1246" s="303"/>
      <c r="K1246" s="309"/>
      <c r="L1246" s="332"/>
      <c r="M1246" s="429"/>
      <c r="N1246" s="427"/>
      <c r="R1246" s="427"/>
    </row>
    <row r="1247" spans="1:18" ht="15">
      <c r="A1247" s="394" t="s">
        <v>1285</v>
      </c>
      <c r="B1247" s="413"/>
      <c r="C1247" s="332" t="s">
        <v>1277</v>
      </c>
      <c r="D1247" s="394"/>
      <c r="E1247" s="303"/>
      <c r="F1247" s="332"/>
      <c r="G1247" s="785">
        <v>1153031.4</v>
      </c>
      <c r="H1247" s="855"/>
      <c r="I1247" s="786">
        <v>0.0022259528101369543</v>
      </c>
      <c r="J1247" s="303"/>
      <c r="K1247" s="309"/>
      <c r="L1247" s="332"/>
      <c r="M1247" s="429"/>
      <c r="N1247" s="427"/>
      <c r="R1247" s="427"/>
    </row>
    <row r="1248" spans="2:18" ht="15">
      <c r="B1248" s="394"/>
      <c r="C1248" s="332" t="s">
        <v>1276</v>
      </c>
      <c r="D1248" s="394"/>
      <c r="E1248" s="303"/>
      <c r="F1248" s="332"/>
      <c r="G1248" s="785">
        <v>7605106.43</v>
      </c>
      <c r="H1248" s="855"/>
      <c r="I1248" s="786">
        <v>0.014681827423996537</v>
      </c>
      <c r="J1248" s="303"/>
      <c r="K1248" s="309"/>
      <c r="L1248" s="332"/>
      <c r="M1248" s="429"/>
      <c r="N1248" s="427"/>
      <c r="R1248" s="427"/>
    </row>
    <row r="1249" spans="1:18" ht="15">
      <c r="A1249" s="394"/>
      <c r="B1249" s="394"/>
      <c r="C1249" s="332" t="s">
        <v>1275</v>
      </c>
      <c r="D1249" s="394"/>
      <c r="E1249" s="303"/>
      <c r="F1249" s="332"/>
      <c r="G1249" s="785">
        <v>5009207.82</v>
      </c>
      <c r="H1249" s="855"/>
      <c r="I1249" s="786">
        <v>0.009670387314247478</v>
      </c>
      <c r="J1249" s="303"/>
      <c r="K1249" s="309"/>
      <c r="L1249" s="332"/>
      <c r="M1249" s="429"/>
      <c r="N1249" s="427"/>
      <c r="R1249" s="427"/>
    </row>
    <row r="1250" spans="1:18" ht="15">
      <c r="A1250" s="394"/>
      <c r="B1250" s="394"/>
      <c r="C1250" s="332" t="s">
        <v>1274</v>
      </c>
      <c r="D1250" s="394"/>
      <c r="E1250" s="303"/>
      <c r="F1250" s="332"/>
      <c r="G1250" s="785">
        <v>7387967.24</v>
      </c>
      <c r="H1250" s="855"/>
      <c r="I1250" s="786">
        <v>0.014262635379294755</v>
      </c>
      <c r="J1250" s="303"/>
      <c r="K1250" s="309"/>
      <c r="L1250" s="332"/>
      <c r="M1250" s="429"/>
      <c r="N1250" s="427"/>
      <c r="R1250" s="427"/>
    </row>
    <row r="1251" spans="1:18" ht="15">
      <c r="A1251" s="394"/>
      <c r="B1251" s="394"/>
      <c r="C1251" s="332" t="s">
        <v>1273</v>
      </c>
      <c r="D1251" s="394"/>
      <c r="E1251" s="303"/>
      <c r="F1251" s="332"/>
      <c r="G1251" s="785">
        <v>7569259.73</v>
      </c>
      <c r="H1251" s="855"/>
      <c r="I1251" s="786">
        <v>0.014612624570891988</v>
      </c>
      <c r="J1251" s="303"/>
      <c r="K1251" s="309"/>
      <c r="L1251" s="332"/>
      <c r="M1251" s="429"/>
      <c r="N1251" s="427"/>
      <c r="R1251" s="427"/>
    </row>
    <row r="1252" spans="1:18" ht="15">
      <c r="A1252" s="394"/>
      <c r="B1252" s="394"/>
      <c r="C1252" s="332" t="s">
        <v>1272</v>
      </c>
      <c r="D1252" s="394"/>
      <c r="E1252" s="303"/>
      <c r="F1252" s="332"/>
      <c r="G1252" s="785">
        <v>16350387.63</v>
      </c>
      <c r="H1252" s="855"/>
      <c r="I1252" s="786">
        <v>0.03156478764743701</v>
      </c>
      <c r="J1252" s="303"/>
      <c r="K1252" s="309"/>
      <c r="L1252" s="332"/>
      <c r="M1252" s="429"/>
      <c r="N1252" s="427"/>
      <c r="R1252" s="427"/>
    </row>
    <row r="1253" spans="1:18" ht="15">
      <c r="A1253" s="394"/>
      <c r="B1253" s="394"/>
      <c r="C1253" s="332" t="s">
        <v>1271</v>
      </c>
      <c r="D1253" s="394"/>
      <c r="E1253" s="303"/>
      <c r="F1253" s="332"/>
      <c r="G1253" s="785">
        <v>16128828.85</v>
      </c>
      <c r="H1253" s="855"/>
      <c r="I1253" s="786">
        <v>0.031137063485760653</v>
      </c>
      <c r="J1253" s="303"/>
      <c r="K1253" s="309"/>
      <c r="L1253" s="332"/>
      <c r="M1253" s="429"/>
      <c r="N1253" s="427"/>
      <c r="R1253" s="427"/>
    </row>
    <row r="1254" spans="1:18" ht="15">
      <c r="A1254" s="394"/>
      <c r="B1254" s="394"/>
      <c r="C1254" s="332" t="s">
        <v>1270</v>
      </c>
      <c r="D1254" s="394"/>
      <c r="E1254" s="303"/>
      <c r="F1254" s="332"/>
      <c r="G1254" s="785">
        <v>43769669.56</v>
      </c>
      <c r="H1254" s="855"/>
      <c r="I1254" s="786">
        <v>0.08449832238380318</v>
      </c>
      <c r="J1254" s="303"/>
      <c r="K1254" s="309"/>
      <c r="L1254" s="332"/>
      <c r="M1254" s="429"/>
      <c r="N1254" s="427"/>
      <c r="R1254" s="427"/>
    </row>
    <row r="1255" spans="1:18" ht="15">
      <c r="A1255" s="394"/>
      <c r="B1255" s="394"/>
      <c r="C1255" s="332" t="s">
        <v>1269</v>
      </c>
      <c r="D1255" s="394"/>
      <c r="E1255" s="303"/>
      <c r="F1255" s="332"/>
      <c r="G1255" s="785">
        <v>65850533.66</v>
      </c>
      <c r="H1255" s="855"/>
      <c r="I1255" s="786">
        <v>0.1271259225459906</v>
      </c>
      <c r="J1255" s="303"/>
      <c r="K1255" s="309"/>
      <c r="L1255" s="332"/>
      <c r="M1255" s="429"/>
      <c r="N1255" s="427"/>
      <c r="R1255" s="427"/>
    </row>
    <row r="1256" spans="1:18" ht="15">
      <c r="A1256" s="394"/>
      <c r="B1256" s="394"/>
      <c r="C1256" s="332" t="s">
        <v>1268</v>
      </c>
      <c r="D1256" s="394"/>
      <c r="E1256" s="303"/>
      <c r="F1256" s="332"/>
      <c r="G1256" s="785">
        <v>100316202.4</v>
      </c>
      <c r="H1256" s="855"/>
      <c r="I1256" s="786">
        <v>0.19366266403026625</v>
      </c>
      <c r="J1256" s="303"/>
      <c r="K1256" s="309"/>
      <c r="L1256" s="332"/>
      <c r="M1256" s="429"/>
      <c r="N1256" s="427"/>
      <c r="R1256" s="427"/>
    </row>
    <row r="1257" spans="1:18" ht="15">
      <c r="A1257" s="394"/>
      <c r="B1257" s="394"/>
      <c r="C1257" s="332" t="s">
        <v>1267</v>
      </c>
      <c r="D1257" s="394"/>
      <c r="E1257" s="303"/>
      <c r="F1257" s="332"/>
      <c r="G1257" s="785">
        <v>137527396.81</v>
      </c>
      <c r="H1257" s="855"/>
      <c r="I1257" s="786">
        <v>0.2654997039976878</v>
      </c>
      <c r="J1257" s="303"/>
      <c r="K1257" s="309"/>
      <c r="L1257" s="332"/>
      <c r="M1257" s="429"/>
      <c r="N1257" s="427"/>
      <c r="R1257" s="427"/>
    </row>
    <row r="1258" spans="1:18" ht="15">
      <c r="A1258" s="394"/>
      <c r="B1258" s="394"/>
      <c r="C1258" s="332" t="s">
        <v>1266</v>
      </c>
      <c r="D1258" s="394"/>
      <c r="E1258" s="303"/>
      <c r="F1258" s="332"/>
      <c r="G1258" s="785">
        <v>164770945.58</v>
      </c>
      <c r="H1258" s="855"/>
      <c r="I1258" s="786">
        <v>0.31809398195289756</v>
      </c>
      <c r="J1258" s="303"/>
      <c r="K1258" s="309"/>
      <c r="L1258" s="332"/>
      <c r="M1258" s="429"/>
      <c r="N1258" s="427"/>
      <c r="R1258" s="427"/>
    </row>
    <row r="1259" spans="1:18" ht="15">
      <c r="A1259" s="394"/>
      <c r="B1259" s="394"/>
      <c r="C1259" s="332" t="s">
        <v>1265</v>
      </c>
      <c r="D1259" s="394"/>
      <c r="E1259" s="303"/>
      <c r="F1259" s="332"/>
      <c r="G1259" s="785">
        <v>190668089.78</v>
      </c>
      <c r="H1259" s="855"/>
      <c r="I1259" s="786">
        <v>0.3680889958844452</v>
      </c>
      <c r="J1259" s="303"/>
      <c r="K1259" s="309"/>
      <c r="L1259" s="332"/>
      <c r="M1259" s="429"/>
      <c r="N1259" s="427"/>
      <c r="R1259" s="427"/>
    </row>
    <row r="1260" spans="1:18" ht="15">
      <c r="A1260" s="394"/>
      <c r="B1260" s="394"/>
      <c r="C1260" s="332" t="s">
        <v>1264</v>
      </c>
      <c r="D1260" s="394"/>
      <c r="E1260" s="303"/>
      <c r="F1260" s="332"/>
      <c r="G1260" s="785">
        <v>182590520.45</v>
      </c>
      <c r="H1260" s="855"/>
      <c r="I1260" s="786">
        <v>0.3524950683043381</v>
      </c>
      <c r="J1260" s="303"/>
      <c r="K1260" s="309"/>
      <c r="L1260" s="332"/>
      <c r="M1260" s="429"/>
      <c r="N1260" s="427"/>
      <c r="R1260" s="427"/>
    </row>
    <row r="1261" spans="1:18" ht="15">
      <c r="A1261" s="394"/>
      <c r="B1261" s="394"/>
      <c r="C1261" s="332" t="s">
        <v>1263</v>
      </c>
      <c r="D1261" s="394"/>
      <c r="E1261" s="303"/>
      <c r="F1261" s="332"/>
      <c r="G1261" s="785">
        <v>195491710.8</v>
      </c>
      <c r="H1261" s="855"/>
      <c r="I1261" s="786">
        <v>0.3774011037459525</v>
      </c>
      <c r="J1261" s="303"/>
      <c r="K1261" s="309"/>
      <c r="L1261" s="332"/>
      <c r="M1261" s="429"/>
      <c r="N1261" s="427"/>
      <c r="R1261" s="427"/>
    </row>
    <row r="1262" spans="1:18" ht="15">
      <c r="A1262" s="394"/>
      <c r="B1262" s="394"/>
      <c r="C1262" s="332" t="s">
        <v>1262</v>
      </c>
      <c r="D1262" s="394"/>
      <c r="E1262" s="303"/>
      <c r="F1262" s="332"/>
      <c r="G1262" s="785">
        <v>183442441.04</v>
      </c>
      <c r="H1262" s="855"/>
      <c r="I1262" s="786">
        <v>0.35413971998626453</v>
      </c>
      <c r="J1262" s="303"/>
      <c r="K1262" s="309"/>
      <c r="L1262" s="332"/>
      <c r="M1262" s="429"/>
      <c r="N1262" s="427"/>
      <c r="R1262" s="427"/>
    </row>
    <row r="1263" spans="1:18" ht="15">
      <c r="A1263" s="394"/>
      <c r="B1263" s="394"/>
      <c r="C1263" s="332" t="s">
        <v>1261</v>
      </c>
      <c r="D1263" s="394"/>
      <c r="E1263" s="303"/>
      <c r="F1263" s="332"/>
      <c r="G1263" s="785">
        <v>662539239.11</v>
      </c>
      <c r="H1263" s="855"/>
      <c r="I1263" s="786">
        <v>1.2790467641409455</v>
      </c>
      <c r="J1263" s="303"/>
      <c r="K1263" s="309"/>
      <c r="L1263" s="332"/>
      <c r="M1263" s="429"/>
      <c r="N1263" s="427"/>
      <c r="R1263" s="427"/>
    </row>
    <row r="1264" spans="1:18" ht="15">
      <c r="A1264" s="351" t="s">
        <v>1</v>
      </c>
      <c r="B1264" s="351"/>
      <c r="C1264" s="337"/>
      <c r="D1264" s="351"/>
      <c r="E1264" s="303"/>
      <c r="F1264" s="332"/>
      <c r="G1264" s="787">
        <v>1988170538.29</v>
      </c>
      <c r="H1264" s="857"/>
      <c r="I1264" s="788">
        <v>3.838207525604356</v>
      </c>
      <c r="J1264" s="303"/>
      <c r="K1264" s="309"/>
      <c r="L1264" s="408"/>
      <c r="M1264" s="429"/>
      <c r="N1264" s="427"/>
      <c r="R1264" s="427"/>
    </row>
    <row r="1265" spans="1:18" ht="18" customHeight="1">
      <c r="A1265" s="351"/>
      <c r="B1265" s="351"/>
      <c r="C1265" s="337"/>
      <c r="D1265" s="351"/>
      <c r="E1265" s="345"/>
      <c r="F1265" s="332"/>
      <c r="G1265" s="337"/>
      <c r="H1265" s="303"/>
      <c r="I1265" s="303"/>
      <c r="J1265" s="303"/>
      <c r="K1265" s="309"/>
      <c r="L1265" s="332"/>
      <c r="M1265" s="429"/>
      <c r="N1265" s="427"/>
      <c r="R1265" s="427"/>
    </row>
    <row r="1266" spans="1:18" ht="15">
      <c r="A1266" s="351"/>
      <c r="B1266" s="351"/>
      <c r="C1266" s="337"/>
      <c r="D1266" s="351"/>
      <c r="E1266" s="345"/>
      <c r="F1266" s="332"/>
      <c r="G1266" s="337"/>
      <c r="H1266" s="303"/>
      <c r="I1266" s="303"/>
      <c r="J1266" s="303"/>
      <c r="K1266" s="309"/>
      <c r="L1266" s="332"/>
      <c r="M1266" s="429"/>
      <c r="N1266" s="427"/>
      <c r="R1266" s="427"/>
    </row>
    <row r="1267" spans="1:18" ht="15">
      <c r="A1267" s="351"/>
      <c r="B1267" s="351"/>
      <c r="C1267" s="337"/>
      <c r="D1267" s="351"/>
      <c r="E1267" s="345"/>
      <c r="F1267" s="332"/>
      <c r="G1267" s="337"/>
      <c r="H1267" s="303"/>
      <c r="I1267" s="303"/>
      <c r="J1267" s="303"/>
      <c r="K1267" s="309"/>
      <c r="L1267" s="332"/>
      <c r="M1267" s="429"/>
      <c r="N1267" s="427"/>
      <c r="R1267" s="427"/>
    </row>
    <row r="1268" spans="1:18" ht="15">
      <c r="A1268" s="351"/>
      <c r="B1268" s="351"/>
      <c r="C1268" s="337"/>
      <c r="D1268" s="351"/>
      <c r="E1268" s="345"/>
      <c r="F1268" s="332"/>
      <c r="G1268" s="337"/>
      <c r="H1268" s="303"/>
      <c r="I1268" s="303"/>
      <c r="J1268" s="303"/>
      <c r="K1268" s="309"/>
      <c r="L1268" s="332"/>
      <c r="M1268" s="429"/>
      <c r="N1268" s="427"/>
      <c r="R1268" s="427"/>
    </row>
    <row r="1269" spans="1:18" ht="15">
      <c r="A1269" s="351"/>
      <c r="B1269" s="351"/>
      <c r="C1269" s="337"/>
      <c r="D1269" s="351"/>
      <c r="E1269" s="345"/>
      <c r="F1269" s="332"/>
      <c r="G1269" s="337"/>
      <c r="H1269" s="303"/>
      <c r="I1269" s="303"/>
      <c r="J1269" s="303"/>
      <c r="K1269" s="309"/>
      <c r="L1269" s="332"/>
      <c r="M1269" s="429"/>
      <c r="N1269" s="427"/>
      <c r="R1269" s="427"/>
    </row>
    <row r="1270" spans="1:18" ht="15">
      <c r="A1270" s="351"/>
      <c r="B1270" s="351"/>
      <c r="C1270" s="337"/>
      <c r="D1270" s="351"/>
      <c r="E1270" s="345"/>
      <c r="F1270" s="332"/>
      <c r="G1270" s="337"/>
      <c r="H1270" s="303"/>
      <c r="I1270" s="303"/>
      <c r="J1270" s="303"/>
      <c r="K1270" s="309"/>
      <c r="L1270" s="332"/>
      <c r="M1270" s="429"/>
      <c r="N1270" s="427"/>
      <c r="R1270" s="427"/>
    </row>
    <row r="1271" spans="1:18" ht="15">
      <c r="A1271" s="351"/>
      <c r="B1271" s="351"/>
      <c r="C1271" s="337"/>
      <c r="D1271" s="351"/>
      <c r="E1271" s="345"/>
      <c r="F1271" s="332"/>
      <c r="G1271" s="337"/>
      <c r="H1271" s="303"/>
      <c r="I1271" s="303"/>
      <c r="J1271" s="303"/>
      <c r="K1271" s="309"/>
      <c r="L1271" s="332"/>
      <c r="M1271" s="429"/>
      <c r="N1271" s="427"/>
      <c r="R1271" s="427"/>
    </row>
    <row r="1272" spans="1:18" ht="15">
      <c r="A1272" s="351"/>
      <c r="B1272" s="351"/>
      <c r="C1272" s="337"/>
      <c r="D1272" s="351"/>
      <c r="E1272" s="345"/>
      <c r="F1272" s="332"/>
      <c r="G1272" s="337"/>
      <c r="H1272" s="303"/>
      <c r="I1272" s="303"/>
      <c r="J1272" s="303"/>
      <c r="K1272" s="309"/>
      <c r="L1272" s="332"/>
      <c r="M1272" s="429"/>
      <c r="N1272" s="427"/>
      <c r="R1272" s="427"/>
    </row>
    <row r="1273" spans="1:18" ht="15">
      <c r="A1273" s="351"/>
      <c r="B1273" s="351"/>
      <c r="C1273" s="337"/>
      <c r="D1273" s="351"/>
      <c r="E1273" s="345"/>
      <c r="F1273" s="408"/>
      <c r="G1273" s="337"/>
      <c r="H1273" s="303"/>
      <c r="I1273" s="303"/>
      <c r="J1273" s="303"/>
      <c r="K1273" s="309"/>
      <c r="L1273" s="408"/>
      <c r="M1273" s="429"/>
      <c r="N1273" s="427"/>
      <c r="R1273" s="427"/>
    </row>
    <row r="1274" spans="1:18" ht="15">
      <c r="A1274" s="351"/>
      <c r="B1274" s="351"/>
      <c r="C1274" s="337"/>
      <c r="D1274" s="351"/>
      <c r="E1274" s="345"/>
      <c r="F1274" s="408"/>
      <c r="G1274" s="337"/>
      <c r="H1274" s="303"/>
      <c r="I1274" s="303"/>
      <c r="J1274" s="303"/>
      <c r="K1274" s="309"/>
      <c r="L1274" s="408"/>
      <c r="M1274" s="429"/>
      <c r="N1274" s="427"/>
      <c r="R1274" s="427"/>
    </row>
    <row r="1275" spans="1:18" ht="15">
      <c r="A1275" s="394"/>
      <c r="B1275" s="394"/>
      <c r="C1275" s="409"/>
      <c r="D1275" s="394"/>
      <c r="E1275" s="394"/>
      <c r="F1275" s="332"/>
      <c r="G1275" s="332"/>
      <c r="H1275" s="394"/>
      <c r="I1275" s="303"/>
      <c r="J1275" s="303"/>
      <c r="K1275" s="309"/>
      <c r="L1275" s="332"/>
      <c r="M1275" s="429"/>
      <c r="N1275" s="427"/>
      <c r="R1275" s="427"/>
    </row>
    <row r="1276" spans="1:18" ht="15">
      <c r="A1276" s="351"/>
      <c r="B1276" s="351"/>
      <c r="C1276" s="337"/>
      <c r="D1276" s="351"/>
      <c r="E1276" s="345"/>
      <c r="F1276" s="408"/>
      <c r="G1276" s="337"/>
      <c r="H1276" s="351"/>
      <c r="I1276" s="303"/>
      <c r="J1276" s="303"/>
      <c r="K1276" s="309"/>
      <c r="L1276" s="408"/>
      <c r="M1276" s="429"/>
      <c r="N1276" s="427"/>
      <c r="R1276" s="427"/>
    </row>
    <row r="1277" spans="1:18" ht="15">
      <c r="A1277" s="351"/>
      <c r="B1277" s="351"/>
      <c r="C1277" s="337"/>
      <c r="D1277" s="351"/>
      <c r="E1277" s="345"/>
      <c r="F1277" s="408"/>
      <c r="G1277" s="337"/>
      <c r="H1277" s="351"/>
      <c r="I1277" s="303"/>
      <c r="J1277" s="303"/>
      <c r="K1277" s="309"/>
      <c r="L1277" s="408"/>
      <c r="M1277" s="429"/>
      <c r="N1277" s="427"/>
      <c r="R1277" s="427"/>
    </row>
    <row r="1278" spans="1:18" ht="15">
      <c r="A1278" s="299" t="s">
        <v>1110</v>
      </c>
      <c r="B1278" s="361"/>
      <c r="C1278" s="361"/>
      <c r="D1278" s="361"/>
      <c r="E1278" s="362" t="s">
        <v>2201</v>
      </c>
      <c r="F1278" s="363"/>
      <c r="G1278" s="364"/>
      <c r="H1278" s="365"/>
      <c r="I1278" s="365"/>
      <c r="J1278" s="366"/>
      <c r="K1278" s="367"/>
      <c r="L1278" s="368"/>
      <c r="M1278" s="369" t="s">
        <v>1284</v>
      </c>
      <c r="N1278" s="305"/>
      <c r="R1278" s="305"/>
    </row>
    <row r="1279" spans="1:18" ht="23.25">
      <c r="A1279" s="297" t="s">
        <v>1157</v>
      </c>
      <c r="B1279" s="300"/>
      <c r="C1279" s="300"/>
      <c r="D1279" s="300"/>
      <c r="E1279" s="300"/>
      <c r="F1279" s="301"/>
      <c r="G1279" s="302"/>
      <c r="H1279" s="302"/>
      <c r="I1279" s="302"/>
      <c r="J1279" s="303"/>
      <c r="K1279" s="304"/>
      <c r="L1279" s="302"/>
      <c r="M1279" s="302"/>
      <c r="N1279" s="305"/>
      <c r="R1279" s="305"/>
    </row>
    <row r="1280" spans="1:18" ht="15.75">
      <c r="A1280" s="306" t="s">
        <v>1156</v>
      </c>
      <c r="B1280" s="306"/>
      <c r="C1280" s="306"/>
      <c r="D1280" s="306"/>
      <c r="E1280" s="306"/>
      <c r="F1280" s="307"/>
      <c r="G1280" s="308">
        <v>43830</v>
      </c>
      <c r="H1280" s="303"/>
      <c r="J1280" s="303"/>
      <c r="K1280" s="309"/>
      <c r="L1280" s="303"/>
      <c r="M1280" s="310"/>
      <c r="N1280" s="305"/>
      <c r="R1280" s="305"/>
    </row>
    <row r="1281" spans="1:18" ht="15.75">
      <c r="A1281" s="306"/>
      <c r="B1281" s="306"/>
      <c r="C1281" s="306"/>
      <c r="D1281" s="306"/>
      <c r="E1281" s="306"/>
      <c r="F1281" s="307"/>
      <c r="G1281" s="303"/>
      <c r="H1281" s="303"/>
      <c r="I1281" s="311"/>
      <c r="J1281" s="303"/>
      <c r="K1281" s="309"/>
      <c r="L1281" s="303"/>
      <c r="M1281" s="310"/>
      <c r="N1281" s="305"/>
      <c r="R1281" s="305"/>
    </row>
    <row r="1282" spans="1:18" ht="15">
      <c r="A1282" s="303"/>
      <c r="B1282" s="303"/>
      <c r="C1282" s="303"/>
      <c r="D1282" s="303"/>
      <c r="E1282" s="303"/>
      <c r="F1282" s="312"/>
      <c r="G1282" s="303"/>
      <c r="H1282" s="303"/>
      <c r="I1282" s="303"/>
      <c r="J1282" s="303"/>
      <c r="K1282" s="309"/>
      <c r="L1282" s="303"/>
      <c r="M1282" s="310"/>
      <c r="N1282" s="305"/>
      <c r="R1282" s="305"/>
    </row>
    <row r="1283" spans="1:18" ht="27" customHeight="1">
      <c r="A1283" s="303"/>
      <c r="B1283" s="303"/>
      <c r="C1283" s="303"/>
      <c r="D1283" s="303"/>
      <c r="E1283" s="303"/>
      <c r="F1283" s="312"/>
      <c r="G1283" s="303"/>
      <c r="H1283" s="303"/>
      <c r="I1283" s="303"/>
      <c r="J1283" s="303"/>
      <c r="K1283" s="309"/>
      <c r="L1283" s="303"/>
      <c r="M1283" s="310"/>
      <c r="N1283" s="305"/>
      <c r="R1283" s="305"/>
    </row>
    <row r="1284" spans="1:18" ht="15">
      <c r="A1284" s="401" t="s">
        <v>1283</v>
      </c>
      <c r="B1284" s="401"/>
      <c r="C1284" s="401"/>
      <c r="D1284" s="401"/>
      <c r="E1284" s="401"/>
      <c r="F1284" s="401"/>
      <c r="G1284" s="401"/>
      <c r="H1284" s="401"/>
      <c r="I1284" s="401"/>
      <c r="J1284" s="401"/>
      <c r="K1284" s="402"/>
      <c r="L1284" s="401"/>
      <c r="M1284" s="426"/>
      <c r="N1284" s="427"/>
      <c r="R1284" s="427"/>
    </row>
    <row r="1285" spans="1:18" ht="9" customHeight="1">
      <c r="A1285" s="423"/>
      <c r="B1285" s="423"/>
      <c r="C1285" s="404"/>
      <c r="D1285" s="423"/>
      <c r="E1285" s="423"/>
      <c r="F1285" s="423"/>
      <c r="G1285" s="423"/>
      <c r="H1285" s="423"/>
      <c r="I1285" s="423"/>
      <c r="J1285" s="423"/>
      <c r="K1285" s="424"/>
      <c r="L1285" s="423"/>
      <c r="M1285" s="429"/>
      <c r="N1285" s="427"/>
      <c r="R1285" s="427"/>
    </row>
    <row r="1286" spans="1:18" ht="15">
      <c r="A1286" s="339" t="s">
        <v>1282</v>
      </c>
      <c r="B1286" s="339"/>
      <c r="C1286" s="431" t="s">
        <v>1281</v>
      </c>
      <c r="D1286" s="394"/>
      <c r="E1286" s="303"/>
      <c r="F1286" s="332"/>
      <c r="G1286" s="513" t="s">
        <v>1280</v>
      </c>
      <c r="H1286" s="303"/>
      <c r="I1286" s="513" t="s">
        <v>1279</v>
      </c>
      <c r="J1286" s="303"/>
      <c r="K1286" s="309"/>
      <c r="L1286" s="332"/>
      <c r="M1286" s="429"/>
      <c r="N1286" s="427"/>
      <c r="R1286" s="427"/>
    </row>
    <row r="1287" spans="1:18" ht="12.75" customHeight="1">
      <c r="A1287" s="942" t="s">
        <v>1278</v>
      </c>
      <c r="B1287" s="413"/>
      <c r="C1287" s="332" t="s">
        <v>1277</v>
      </c>
      <c r="D1287" s="394"/>
      <c r="E1287" s="303"/>
      <c r="F1287" s="332"/>
      <c r="G1287" s="785">
        <v>255373.58</v>
      </c>
      <c r="H1287" s="855"/>
      <c r="I1287" s="786">
        <v>0.0004930043865550707</v>
      </c>
      <c r="J1287" s="303"/>
      <c r="K1287" s="309"/>
      <c r="L1287" s="332"/>
      <c r="M1287" s="429"/>
      <c r="N1287" s="427"/>
      <c r="R1287" s="427"/>
    </row>
    <row r="1288" spans="1:18" ht="12.75" customHeight="1">
      <c r="A1288" s="942"/>
      <c r="B1288" s="394"/>
      <c r="C1288" s="332" t="s">
        <v>1276</v>
      </c>
      <c r="D1288" s="394"/>
      <c r="E1288" s="303"/>
      <c r="F1288" s="332"/>
      <c r="G1288" s="785">
        <v>1040623.67</v>
      </c>
      <c r="H1288" s="855"/>
      <c r="I1288" s="786">
        <v>0.0020089471826452696</v>
      </c>
      <c r="J1288" s="303"/>
      <c r="K1288" s="309"/>
      <c r="L1288" s="332"/>
      <c r="M1288" s="429"/>
      <c r="N1288" s="427"/>
      <c r="R1288" s="427"/>
    </row>
    <row r="1289" spans="1:18" ht="15">
      <c r="A1289" s="394"/>
      <c r="B1289" s="394"/>
      <c r="C1289" s="332" t="s">
        <v>1275</v>
      </c>
      <c r="D1289" s="394"/>
      <c r="E1289" s="303"/>
      <c r="F1289" s="332"/>
      <c r="G1289" s="785">
        <v>963807.75</v>
      </c>
      <c r="H1289" s="855"/>
      <c r="I1289" s="786">
        <v>0.0018606523374335472</v>
      </c>
      <c r="J1289" s="303"/>
      <c r="K1289" s="309"/>
      <c r="L1289" s="332"/>
      <c r="M1289" s="429"/>
      <c r="N1289" s="427"/>
      <c r="R1289" s="427"/>
    </row>
    <row r="1290" spans="1:18" ht="15">
      <c r="A1290" s="394"/>
      <c r="B1290" s="394"/>
      <c r="C1290" s="332" t="s">
        <v>1274</v>
      </c>
      <c r="D1290" s="394"/>
      <c r="E1290" s="303"/>
      <c r="F1290" s="332"/>
      <c r="G1290" s="785">
        <v>1889798.63</v>
      </c>
      <c r="H1290" s="855"/>
      <c r="I1290" s="786">
        <v>0.0036482983646772033</v>
      </c>
      <c r="J1290" s="303"/>
      <c r="K1290" s="309"/>
      <c r="L1290" s="332"/>
      <c r="M1290" s="429"/>
      <c r="N1290" s="427"/>
      <c r="R1290" s="427"/>
    </row>
    <row r="1291" spans="1:18" ht="15">
      <c r="A1291" s="394"/>
      <c r="B1291" s="394"/>
      <c r="C1291" s="332" t="s">
        <v>1273</v>
      </c>
      <c r="D1291" s="394"/>
      <c r="E1291" s="303"/>
      <c r="F1291" s="332"/>
      <c r="G1291" s="785">
        <v>1096779.83</v>
      </c>
      <c r="H1291" s="855"/>
      <c r="I1291" s="786">
        <v>0.002117357900825625</v>
      </c>
      <c r="J1291" s="303"/>
      <c r="K1291" s="309"/>
      <c r="L1291" s="332"/>
      <c r="M1291" s="429"/>
      <c r="N1291" s="427"/>
      <c r="R1291" s="427"/>
    </row>
    <row r="1292" spans="1:18" ht="15">
      <c r="A1292" s="394"/>
      <c r="B1292" s="394"/>
      <c r="C1292" s="332" t="s">
        <v>1272</v>
      </c>
      <c r="D1292" s="394"/>
      <c r="E1292" s="303"/>
      <c r="F1292" s="332"/>
      <c r="G1292" s="785">
        <v>3877260.77</v>
      </c>
      <c r="H1292" s="855"/>
      <c r="I1292" s="786">
        <v>0.007485138311597821</v>
      </c>
      <c r="J1292" s="303"/>
      <c r="K1292" s="309"/>
      <c r="L1292" s="332"/>
      <c r="M1292" s="429"/>
      <c r="N1292" s="427"/>
      <c r="R1292" s="427"/>
    </row>
    <row r="1293" spans="1:18" ht="15">
      <c r="A1293" s="394"/>
      <c r="B1293" s="394"/>
      <c r="C1293" s="332" t="s">
        <v>1271</v>
      </c>
      <c r="D1293" s="394"/>
      <c r="E1293" s="303"/>
      <c r="F1293" s="332"/>
      <c r="G1293" s="785">
        <v>5990296.6</v>
      </c>
      <c r="H1293" s="855"/>
      <c r="I1293" s="786">
        <v>0.011564401065160795</v>
      </c>
      <c r="J1293" s="303"/>
      <c r="K1293" s="309"/>
      <c r="L1293" s="332"/>
      <c r="M1293" s="429"/>
      <c r="N1293" s="427"/>
      <c r="R1293" s="427"/>
    </row>
    <row r="1294" spans="1:18" ht="15">
      <c r="A1294" s="394"/>
      <c r="B1294" s="394"/>
      <c r="C1294" s="332" t="s">
        <v>1270</v>
      </c>
      <c r="D1294" s="394"/>
      <c r="E1294" s="303"/>
      <c r="F1294" s="332"/>
      <c r="G1294" s="785">
        <v>9912636.19</v>
      </c>
      <c r="H1294" s="855"/>
      <c r="I1294" s="786">
        <v>0.019136565043238</v>
      </c>
      <c r="J1294" s="303"/>
      <c r="K1294" s="309"/>
      <c r="L1294" s="332"/>
      <c r="M1294" s="429"/>
      <c r="N1294" s="427"/>
      <c r="R1294" s="427"/>
    </row>
    <row r="1295" spans="1:18" ht="15">
      <c r="A1295" s="394"/>
      <c r="B1295" s="394"/>
      <c r="C1295" s="332" t="s">
        <v>1269</v>
      </c>
      <c r="D1295" s="394"/>
      <c r="E1295" s="303"/>
      <c r="F1295" s="332"/>
      <c r="G1295" s="785">
        <v>9818154.47</v>
      </c>
      <c r="H1295" s="855"/>
      <c r="I1295" s="786">
        <v>0.018954165977487867</v>
      </c>
      <c r="J1295" s="303"/>
      <c r="K1295" s="309"/>
      <c r="L1295" s="332"/>
      <c r="M1295" s="429"/>
      <c r="N1295" s="427"/>
      <c r="R1295" s="427"/>
    </row>
    <row r="1296" spans="1:18" ht="15">
      <c r="A1296" s="394"/>
      <c r="B1296" s="394"/>
      <c r="C1296" s="332" t="s">
        <v>1268</v>
      </c>
      <c r="D1296" s="394"/>
      <c r="E1296" s="303"/>
      <c r="F1296" s="332"/>
      <c r="G1296" s="785">
        <v>19087059.96</v>
      </c>
      <c r="H1296" s="855"/>
      <c r="I1296" s="786">
        <v>0.036847994560438295</v>
      </c>
      <c r="J1296" s="303"/>
      <c r="K1296" s="309"/>
      <c r="L1296" s="332"/>
      <c r="M1296" s="429"/>
      <c r="N1296" s="427"/>
      <c r="R1296" s="427"/>
    </row>
    <row r="1297" spans="1:18" ht="15">
      <c r="A1297" s="394"/>
      <c r="B1297" s="394"/>
      <c r="C1297" s="332" t="s">
        <v>1267</v>
      </c>
      <c r="D1297" s="394"/>
      <c r="E1297" s="303"/>
      <c r="F1297" s="332"/>
      <c r="G1297" s="785">
        <v>22716889.6</v>
      </c>
      <c r="H1297" s="855"/>
      <c r="I1297" s="786">
        <v>0.043855461562183784</v>
      </c>
      <c r="J1297" s="303"/>
      <c r="K1297" s="309"/>
      <c r="L1297" s="332"/>
      <c r="M1297" s="429"/>
      <c r="N1297" s="427"/>
      <c r="R1297" s="427"/>
    </row>
    <row r="1298" spans="1:18" ht="15">
      <c r="A1298" s="394"/>
      <c r="B1298" s="394"/>
      <c r="C1298" s="332" t="s">
        <v>1266</v>
      </c>
      <c r="D1298" s="394"/>
      <c r="E1298" s="303"/>
      <c r="F1298" s="332"/>
      <c r="G1298" s="785">
        <v>32240972.75</v>
      </c>
      <c r="H1298" s="855"/>
      <c r="I1298" s="786">
        <v>0.06224191630376369</v>
      </c>
      <c r="J1298" s="303"/>
      <c r="K1298" s="309"/>
      <c r="L1298" s="332"/>
      <c r="M1298" s="429"/>
      <c r="N1298" s="427"/>
      <c r="R1298" s="427"/>
    </row>
    <row r="1299" spans="1:18" ht="15">
      <c r="A1299" s="394"/>
      <c r="B1299" s="394"/>
      <c r="C1299" s="332" t="s">
        <v>1265</v>
      </c>
      <c r="D1299" s="394"/>
      <c r="E1299" s="303"/>
      <c r="F1299" s="332"/>
      <c r="G1299" s="785">
        <v>33654037.05</v>
      </c>
      <c r="H1299" s="855"/>
      <c r="I1299" s="786">
        <v>0.06496986842153707</v>
      </c>
      <c r="J1299" s="303"/>
      <c r="K1299" s="309"/>
      <c r="L1299" s="332"/>
      <c r="M1299" s="429"/>
      <c r="N1299" s="427"/>
      <c r="R1299" s="427"/>
    </row>
    <row r="1300" spans="1:18" ht="15">
      <c r="A1300" s="394"/>
      <c r="B1300" s="394"/>
      <c r="C1300" s="332" t="s">
        <v>1264</v>
      </c>
      <c r="D1300" s="394"/>
      <c r="E1300" s="303"/>
      <c r="F1300" s="332"/>
      <c r="G1300" s="785">
        <v>27058593.13</v>
      </c>
      <c r="H1300" s="855"/>
      <c r="I1300" s="786">
        <v>0.05223721697091336</v>
      </c>
      <c r="J1300" s="303"/>
      <c r="K1300" s="309"/>
      <c r="L1300" s="332"/>
      <c r="M1300" s="429"/>
      <c r="N1300" s="427"/>
      <c r="R1300" s="427"/>
    </row>
    <row r="1301" spans="1:18" ht="15">
      <c r="A1301" s="394"/>
      <c r="B1301" s="394"/>
      <c r="C1301" s="332" t="s">
        <v>1263</v>
      </c>
      <c r="D1301" s="394"/>
      <c r="E1301" s="303"/>
      <c r="F1301" s="332"/>
      <c r="G1301" s="785">
        <v>25627187.7</v>
      </c>
      <c r="H1301" s="855"/>
      <c r="I1301" s="786">
        <v>0.04947385689298852</v>
      </c>
      <c r="J1301" s="303"/>
      <c r="K1301" s="309"/>
      <c r="L1301" s="332"/>
      <c r="M1301" s="429"/>
      <c r="N1301" s="427"/>
      <c r="R1301" s="427"/>
    </row>
    <row r="1302" spans="1:18" ht="15">
      <c r="A1302" s="394"/>
      <c r="B1302" s="394"/>
      <c r="C1302" s="332" t="s">
        <v>1262</v>
      </c>
      <c r="D1302" s="394"/>
      <c r="E1302" s="303"/>
      <c r="F1302" s="332"/>
      <c r="G1302" s="785">
        <v>18067478.49</v>
      </c>
      <c r="H1302" s="855"/>
      <c r="I1302" s="786">
        <v>0.034879669813766105</v>
      </c>
      <c r="J1302" s="303"/>
      <c r="K1302" s="309"/>
      <c r="L1302" s="332"/>
      <c r="M1302" s="429"/>
      <c r="N1302" s="427"/>
      <c r="R1302" s="427"/>
    </row>
    <row r="1303" spans="1:18" ht="15">
      <c r="A1303" s="394"/>
      <c r="B1303" s="394"/>
      <c r="C1303" s="332" t="s">
        <v>1261</v>
      </c>
      <c r="D1303" s="394"/>
      <c r="E1303" s="303"/>
      <c r="F1303" s="332"/>
      <c r="G1303" s="785">
        <v>64494639.41</v>
      </c>
      <c r="H1303" s="855"/>
      <c r="I1303" s="786">
        <v>0.12450833848363459</v>
      </c>
      <c r="J1303" s="303"/>
      <c r="K1303" s="309"/>
      <c r="L1303" s="332"/>
      <c r="M1303" s="429"/>
      <c r="N1303" s="427"/>
      <c r="R1303" s="427"/>
    </row>
    <row r="1304" spans="1:18" ht="15">
      <c r="A1304" s="351" t="s">
        <v>1</v>
      </c>
      <c r="B1304" s="351"/>
      <c r="C1304" s="337"/>
      <c r="D1304" s="351"/>
      <c r="E1304" s="303"/>
      <c r="F1304" s="332"/>
      <c r="G1304" s="787">
        <v>277791589.58</v>
      </c>
      <c r="H1304" s="857"/>
      <c r="I1304" s="788">
        <v>0.5362828535788466</v>
      </c>
      <c r="J1304" s="303"/>
      <c r="K1304" s="309"/>
      <c r="L1304" s="408"/>
      <c r="M1304" s="429"/>
      <c r="N1304" s="427"/>
      <c r="R1304" s="427"/>
    </row>
    <row r="1305" spans="1:18" ht="27" customHeight="1">
      <c r="A1305" s="394"/>
      <c r="B1305" s="394"/>
      <c r="C1305" s="409"/>
      <c r="D1305" s="394"/>
      <c r="E1305" s="394"/>
      <c r="F1305" s="341"/>
      <c r="G1305" s="513"/>
      <c r="H1305" s="394"/>
      <c r="I1305" s="513"/>
      <c r="J1305" s="303"/>
      <c r="K1305" s="309"/>
      <c r="L1305" s="332"/>
      <c r="M1305" s="429"/>
      <c r="N1305" s="427"/>
      <c r="R1305" s="427"/>
    </row>
    <row r="1306" spans="1:18" ht="13.5" thickBot="1">
      <c r="A1306" s="351" t="s">
        <v>1260</v>
      </c>
      <c r="B1306" s="351"/>
      <c r="C1306" s="337"/>
      <c r="D1306" s="351"/>
      <c r="F1306" s="344"/>
      <c r="G1306" s="880">
        <v>51799453912.46</v>
      </c>
      <c r="H1306" s="881"/>
      <c r="I1306" s="882">
        <v>100.00000000000001</v>
      </c>
      <c r="J1306" s="303"/>
      <c r="K1306" s="309"/>
      <c r="L1306" s="408"/>
      <c r="M1306" s="429"/>
      <c r="N1306" s="427"/>
      <c r="R1306" s="427"/>
    </row>
    <row r="1307" spans="1:18" ht="13.5" thickTop="1">
      <c r="A1307" s="351"/>
      <c r="B1307" s="351"/>
      <c r="C1307" s="337"/>
      <c r="D1307" s="351"/>
      <c r="E1307" s="432"/>
      <c r="F1307" s="344"/>
      <c r="G1307" s="345"/>
      <c r="H1307" s="351"/>
      <c r="I1307" s="303"/>
      <c r="J1307" s="303"/>
      <c r="K1307" s="309"/>
      <c r="L1307" s="408"/>
      <c r="M1307" s="429"/>
      <c r="N1307" s="427"/>
      <c r="R1307" s="427"/>
    </row>
    <row r="1308" spans="1:18" s="645" customFormat="1" ht="18" customHeight="1">
      <c r="A1308" s="943"/>
      <c r="B1308" s="943"/>
      <c r="C1308" s="943"/>
      <c r="D1308" s="943"/>
      <c r="E1308" s="943"/>
      <c r="F1308" s="943"/>
      <c r="G1308" s="943"/>
      <c r="H1308" s="943"/>
      <c r="I1308" s="943"/>
      <c r="J1308" s="943"/>
      <c r="K1308" s="943"/>
      <c r="L1308" s="943"/>
      <c r="M1308" s="943"/>
      <c r="N1308" s="433"/>
      <c r="R1308" s="433"/>
    </row>
    <row r="1309" spans="1:18" ht="12.75" customHeight="1">
      <c r="A1309" s="351"/>
      <c r="B1309" s="351"/>
      <c r="C1309" s="337"/>
      <c r="D1309" s="351"/>
      <c r="E1309" s="432"/>
      <c r="F1309" s="344"/>
      <c r="G1309" s="345"/>
      <c r="H1309" s="351"/>
      <c r="I1309" s="303"/>
      <c r="J1309" s="303"/>
      <c r="K1309" s="309"/>
      <c r="L1309" s="408"/>
      <c r="M1309" s="429"/>
      <c r="N1309" s="427"/>
      <c r="R1309" s="427"/>
    </row>
    <row r="1310" spans="1:18" ht="15">
      <c r="A1310" s="351"/>
      <c r="B1310" s="351"/>
      <c r="C1310" s="337"/>
      <c r="D1310" s="351"/>
      <c r="E1310" s="432"/>
      <c r="F1310" s="344"/>
      <c r="G1310" s="345"/>
      <c r="H1310" s="351"/>
      <c r="I1310" s="303"/>
      <c r="J1310" s="303"/>
      <c r="K1310" s="309"/>
      <c r="L1310" s="408"/>
      <c r="M1310" s="429"/>
      <c r="N1310" s="427"/>
      <c r="R1310" s="427"/>
    </row>
    <row r="1311" spans="1:18" ht="15">
      <c r="A1311" s="351"/>
      <c r="B1311" s="351"/>
      <c r="C1311" s="337"/>
      <c r="D1311" s="351"/>
      <c r="E1311" s="432"/>
      <c r="F1311" s="344"/>
      <c r="G1311" s="345"/>
      <c r="H1311" s="351"/>
      <c r="I1311" s="303"/>
      <c r="J1311" s="303"/>
      <c r="K1311" s="309"/>
      <c r="L1311" s="408"/>
      <c r="M1311" s="429"/>
      <c r="N1311" s="427"/>
      <c r="R1311" s="427"/>
    </row>
    <row r="1312" spans="1:18" ht="15">
      <c r="A1312" s="351"/>
      <c r="B1312" s="351"/>
      <c r="C1312" s="337"/>
      <c r="D1312" s="351"/>
      <c r="E1312" s="432"/>
      <c r="F1312" s="344"/>
      <c r="G1312" s="345"/>
      <c r="H1312" s="351"/>
      <c r="I1312" s="303"/>
      <c r="J1312" s="303"/>
      <c r="K1312" s="309"/>
      <c r="L1312" s="408"/>
      <c r="M1312" s="429"/>
      <c r="N1312" s="427"/>
      <c r="R1312" s="427"/>
    </row>
    <row r="1313" spans="1:18" ht="15">
      <c r="A1313" s="351"/>
      <c r="B1313" s="351"/>
      <c r="C1313" s="337"/>
      <c r="D1313" s="351"/>
      <c r="E1313" s="432"/>
      <c r="F1313" s="344"/>
      <c r="G1313" s="345"/>
      <c r="H1313" s="351"/>
      <c r="I1313" s="303"/>
      <c r="J1313" s="303"/>
      <c r="K1313" s="309"/>
      <c r="L1313" s="408"/>
      <c r="M1313" s="429"/>
      <c r="N1313" s="427"/>
      <c r="R1313" s="427"/>
    </row>
    <row r="1314" spans="1:18" ht="15">
      <c r="A1314" s="351"/>
      <c r="B1314" s="351"/>
      <c r="C1314" s="337"/>
      <c r="D1314" s="351"/>
      <c r="E1314" s="432"/>
      <c r="F1314" s="344"/>
      <c r="G1314" s="345"/>
      <c r="H1314" s="351"/>
      <c r="I1314" s="303"/>
      <c r="J1314" s="303"/>
      <c r="K1314" s="309"/>
      <c r="L1314" s="408"/>
      <c r="M1314" s="429"/>
      <c r="N1314" s="427"/>
      <c r="R1314" s="427"/>
    </row>
    <row r="1315" spans="1:18" ht="15">
      <c r="A1315" s="351"/>
      <c r="B1315" s="351"/>
      <c r="C1315" s="337"/>
      <c r="D1315" s="351"/>
      <c r="E1315" s="432"/>
      <c r="F1315" s="344"/>
      <c r="G1315" s="345"/>
      <c r="H1315" s="351"/>
      <c r="I1315" s="303"/>
      <c r="J1315" s="303"/>
      <c r="K1315" s="309"/>
      <c r="L1315" s="408"/>
      <c r="M1315" s="429"/>
      <c r="N1315" s="427"/>
      <c r="R1315" s="427"/>
    </row>
    <row r="1316" spans="1:18" ht="15">
      <c r="A1316" s="351"/>
      <c r="B1316" s="351"/>
      <c r="C1316" s="337"/>
      <c r="D1316" s="351"/>
      <c r="E1316" s="432"/>
      <c r="F1316" s="344"/>
      <c r="G1316" s="345"/>
      <c r="H1316" s="351"/>
      <c r="I1316" s="303"/>
      <c r="J1316" s="303"/>
      <c r="K1316" s="309"/>
      <c r="L1316" s="408"/>
      <c r="M1316" s="429"/>
      <c r="N1316" s="427"/>
      <c r="R1316" s="427"/>
    </row>
    <row r="1317" spans="1:18" ht="15">
      <c r="A1317" s="351"/>
      <c r="B1317" s="351"/>
      <c r="C1317" s="337"/>
      <c r="D1317" s="351"/>
      <c r="E1317" s="432"/>
      <c r="F1317" s="344"/>
      <c r="G1317" s="345"/>
      <c r="H1317" s="351"/>
      <c r="I1317" s="303"/>
      <c r="J1317" s="303"/>
      <c r="K1317" s="309"/>
      <c r="L1317" s="408"/>
      <c r="M1317" s="429"/>
      <c r="N1317" s="427"/>
      <c r="R1317" s="427"/>
    </row>
    <row r="1318" spans="1:18" ht="15">
      <c r="A1318" s="351"/>
      <c r="B1318" s="351"/>
      <c r="C1318" s="337"/>
      <c r="D1318" s="351"/>
      <c r="E1318" s="432"/>
      <c r="F1318" s="344"/>
      <c r="G1318" s="345"/>
      <c r="H1318" s="351"/>
      <c r="I1318" s="303"/>
      <c r="J1318" s="303"/>
      <c r="K1318" s="309"/>
      <c r="L1318" s="408"/>
      <c r="M1318" s="429"/>
      <c r="N1318" s="427"/>
      <c r="R1318" s="427"/>
    </row>
    <row r="1319" spans="1:18" ht="15">
      <c r="A1319" s="351"/>
      <c r="B1319" s="351"/>
      <c r="C1319" s="337"/>
      <c r="D1319" s="351"/>
      <c r="E1319" s="432"/>
      <c r="F1319" s="344"/>
      <c r="G1319" s="345"/>
      <c r="H1319" s="351"/>
      <c r="I1319" s="303"/>
      <c r="J1319" s="303"/>
      <c r="K1319" s="309"/>
      <c r="L1319" s="408"/>
      <c r="M1319" s="429"/>
      <c r="N1319" s="427"/>
      <c r="R1319" s="427"/>
    </row>
    <row r="1320" spans="1:18" ht="15">
      <c r="A1320" s="351"/>
      <c r="B1320" s="351"/>
      <c r="C1320" s="337"/>
      <c r="D1320" s="351"/>
      <c r="E1320" s="432"/>
      <c r="F1320" s="344"/>
      <c r="G1320" s="345"/>
      <c r="H1320" s="351"/>
      <c r="I1320" s="303"/>
      <c r="J1320" s="303"/>
      <c r="K1320" s="309"/>
      <c r="L1320" s="408"/>
      <c r="M1320" s="429"/>
      <c r="N1320" s="427"/>
      <c r="R1320" s="427"/>
    </row>
    <row r="1321" spans="1:18" ht="15">
      <c r="A1321" s="351"/>
      <c r="B1321" s="351"/>
      <c r="C1321" s="337"/>
      <c r="D1321" s="351"/>
      <c r="E1321" s="432"/>
      <c r="F1321" s="344"/>
      <c r="G1321" s="345"/>
      <c r="H1321" s="351"/>
      <c r="I1321" s="303"/>
      <c r="J1321" s="303"/>
      <c r="K1321" s="309"/>
      <c r="L1321" s="408"/>
      <c r="M1321" s="429"/>
      <c r="N1321" s="427"/>
      <c r="R1321" s="427"/>
    </row>
    <row r="1322" spans="1:18" ht="15">
      <c r="A1322" s="351"/>
      <c r="B1322" s="351"/>
      <c r="C1322" s="337"/>
      <c r="D1322" s="351"/>
      <c r="E1322" s="432"/>
      <c r="F1322" s="344"/>
      <c r="G1322" s="345"/>
      <c r="H1322" s="351"/>
      <c r="I1322" s="303"/>
      <c r="J1322" s="303"/>
      <c r="K1322" s="309"/>
      <c r="L1322" s="408"/>
      <c r="M1322" s="429"/>
      <c r="N1322" s="427"/>
      <c r="R1322" s="427"/>
    </row>
    <row r="1323" spans="1:18" ht="15">
      <c r="A1323" s="351"/>
      <c r="B1323" s="351"/>
      <c r="C1323" s="337"/>
      <c r="D1323" s="351"/>
      <c r="E1323" s="432"/>
      <c r="F1323" s="344"/>
      <c r="G1323" s="345"/>
      <c r="H1323" s="351"/>
      <c r="I1323" s="303"/>
      <c r="J1323" s="303"/>
      <c r="K1323" s="309"/>
      <c r="L1323" s="408"/>
      <c r="M1323" s="429"/>
      <c r="N1323" s="427"/>
      <c r="R1323" s="427"/>
    </row>
    <row r="1324" spans="1:18" ht="15">
      <c r="A1324" s="351"/>
      <c r="B1324" s="351"/>
      <c r="C1324" s="337"/>
      <c r="D1324" s="351"/>
      <c r="E1324" s="432"/>
      <c r="F1324" s="344"/>
      <c r="G1324" s="345"/>
      <c r="H1324" s="351"/>
      <c r="I1324" s="303"/>
      <c r="J1324" s="303"/>
      <c r="K1324" s="309"/>
      <c r="L1324" s="408"/>
      <c r="M1324" s="429"/>
      <c r="N1324" s="427"/>
      <c r="R1324" s="427"/>
    </row>
    <row r="1325" spans="1:18" ht="15">
      <c r="A1325" s="351"/>
      <c r="B1325" s="351"/>
      <c r="C1325" s="337"/>
      <c r="D1325" s="351"/>
      <c r="E1325" s="432"/>
      <c r="F1325" s="344"/>
      <c r="G1325" s="345"/>
      <c r="H1325" s="351"/>
      <c r="I1325" s="303"/>
      <c r="J1325" s="303"/>
      <c r="K1325" s="309"/>
      <c r="L1325" s="408"/>
      <c r="M1325" s="429"/>
      <c r="N1325" s="427"/>
      <c r="R1325" s="427"/>
    </row>
    <row r="1326" spans="1:18" ht="15">
      <c r="A1326" s="351"/>
      <c r="B1326" s="351"/>
      <c r="C1326" s="337"/>
      <c r="D1326" s="351"/>
      <c r="E1326" s="432"/>
      <c r="F1326" s="344"/>
      <c r="G1326" s="345"/>
      <c r="H1326" s="351"/>
      <c r="I1326" s="303"/>
      <c r="J1326" s="303"/>
      <c r="K1326" s="309"/>
      <c r="L1326" s="408"/>
      <c r="M1326" s="429"/>
      <c r="N1326" s="427"/>
      <c r="R1326" s="427"/>
    </row>
    <row r="1327" spans="1:18" ht="15">
      <c r="A1327" s="351"/>
      <c r="B1327" s="351"/>
      <c r="C1327" s="337"/>
      <c r="D1327" s="351"/>
      <c r="E1327" s="432"/>
      <c r="F1327" s="344"/>
      <c r="G1327" s="345"/>
      <c r="H1327" s="351"/>
      <c r="I1327" s="303"/>
      <c r="J1327" s="303"/>
      <c r="K1327" s="309"/>
      <c r="L1327" s="408"/>
      <c r="M1327" s="429"/>
      <c r="N1327" s="427"/>
      <c r="R1327" s="427"/>
    </row>
    <row r="1328" spans="1:18" ht="15">
      <c r="A1328" s="351"/>
      <c r="B1328" s="351"/>
      <c r="C1328" s="337"/>
      <c r="D1328" s="351"/>
      <c r="E1328" s="432"/>
      <c r="F1328" s="344"/>
      <c r="G1328" s="345"/>
      <c r="H1328" s="351"/>
      <c r="I1328" s="303"/>
      <c r="J1328" s="303"/>
      <c r="K1328" s="309"/>
      <c r="L1328" s="408"/>
      <c r="M1328" s="429"/>
      <c r="N1328" s="427"/>
      <c r="R1328" s="427"/>
    </row>
    <row r="1329" spans="1:18" ht="18" customHeight="1">
      <c r="A1329" s="351"/>
      <c r="B1329" s="351"/>
      <c r="C1329" s="337"/>
      <c r="D1329" s="351"/>
      <c r="E1329" s="432"/>
      <c r="F1329" s="344"/>
      <c r="G1329" s="345"/>
      <c r="H1329" s="351"/>
      <c r="I1329" s="303"/>
      <c r="J1329" s="303"/>
      <c r="K1329" s="309"/>
      <c r="L1329" s="408"/>
      <c r="M1329" s="429"/>
      <c r="N1329" s="427"/>
      <c r="R1329" s="427"/>
    </row>
    <row r="1330" spans="1:18" ht="15">
      <c r="A1330" s="351"/>
      <c r="B1330" s="351"/>
      <c r="C1330" s="337"/>
      <c r="D1330" s="351"/>
      <c r="E1330" s="432"/>
      <c r="F1330" s="344"/>
      <c r="G1330" s="345"/>
      <c r="H1330" s="351"/>
      <c r="I1330" s="303"/>
      <c r="J1330" s="303"/>
      <c r="K1330" s="309"/>
      <c r="L1330" s="408"/>
      <c r="M1330" s="429"/>
      <c r="N1330" s="427"/>
      <c r="R1330" s="427"/>
    </row>
    <row r="1331" spans="1:18" ht="15">
      <c r="A1331" s="351"/>
      <c r="B1331" s="351"/>
      <c r="C1331" s="337"/>
      <c r="D1331" s="351"/>
      <c r="E1331" s="432"/>
      <c r="F1331" s="344"/>
      <c r="G1331" s="345"/>
      <c r="H1331" s="351"/>
      <c r="I1331" s="303"/>
      <c r="J1331" s="303"/>
      <c r="K1331" s="309"/>
      <c r="L1331" s="408"/>
      <c r="M1331" s="429"/>
      <c r="N1331" s="427"/>
      <c r="R1331" s="427"/>
    </row>
    <row r="1332" spans="1:18" ht="15">
      <c r="A1332" s="351"/>
      <c r="B1332" s="351"/>
      <c r="C1332" s="337"/>
      <c r="D1332" s="351"/>
      <c r="E1332" s="432"/>
      <c r="F1332" s="344"/>
      <c r="G1332" s="345"/>
      <c r="H1332" s="351"/>
      <c r="I1332" s="303"/>
      <c r="J1332" s="303"/>
      <c r="K1332" s="309"/>
      <c r="L1332" s="408"/>
      <c r="M1332" s="429"/>
      <c r="N1332" s="427"/>
      <c r="R1332" s="427"/>
    </row>
    <row r="1333" spans="1:18" ht="15">
      <c r="A1333" s="351"/>
      <c r="B1333" s="351"/>
      <c r="C1333" s="337"/>
      <c r="D1333" s="351"/>
      <c r="E1333" s="432"/>
      <c r="F1333" s="344"/>
      <c r="G1333" s="345"/>
      <c r="H1333" s="351"/>
      <c r="I1333" s="303"/>
      <c r="J1333" s="303"/>
      <c r="K1333" s="309"/>
      <c r="L1333" s="408"/>
      <c r="M1333" s="429"/>
      <c r="N1333" s="427"/>
      <c r="R1333" s="427"/>
    </row>
    <row r="1334" spans="1:18" ht="15">
      <c r="A1334" s="351"/>
      <c r="B1334" s="351"/>
      <c r="C1334" s="337"/>
      <c r="D1334" s="351"/>
      <c r="E1334" s="432"/>
      <c r="F1334" s="344"/>
      <c r="G1334" s="345"/>
      <c r="H1334" s="351"/>
      <c r="I1334" s="303"/>
      <c r="J1334" s="303"/>
      <c r="K1334" s="309"/>
      <c r="L1334" s="408"/>
      <c r="M1334" s="429"/>
      <c r="N1334" s="427"/>
      <c r="R1334" s="427"/>
    </row>
    <row r="1335" spans="1:18" ht="15">
      <c r="A1335" s="351"/>
      <c r="B1335" s="351"/>
      <c r="C1335" s="337"/>
      <c r="D1335" s="351"/>
      <c r="E1335" s="432"/>
      <c r="F1335" s="344"/>
      <c r="G1335" s="345"/>
      <c r="H1335" s="351"/>
      <c r="I1335" s="303"/>
      <c r="J1335" s="303"/>
      <c r="K1335" s="309"/>
      <c r="L1335" s="408"/>
      <c r="M1335" s="429"/>
      <c r="N1335" s="427"/>
      <c r="R1335" s="427"/>
    </row>
    <row r="1336" spans="1:18" ht="15">
      <c r="A1336" s="351"/>
      <c r="B1336" s="351"/>
      <c r="C1336" s="337"/>
      <c r="D1336" s="351"/>
      <c r="E1336" s="432"/>
      <c r="F1336" s="344"/>
      <c r="G1336" s="345"/>
      <c r="H1336" s="351"/>
      <c r="I1336" s="303"/>
      <c r="J1336" s="303"/>
      <c r="K1336" s="309"/>
      <c r="L1336" s="408"/>
      <c r="M1336" s="429"/>
      <c r="N1336" s="427"/>
      <c r="R1336" s="427"/>
    </row>
    <row r="1337" spans="1:18" ht="15">
      <c r="A1337" s="351"/>
      <c r="B1337" s="351"/>
      <c r="C1337" s="337"/>
      <c r="D1337" s="351"/>
      <c r="E1337" s="432"/>
      <c r="F1337" s="344"/>
      <c r="G1337" s="345"/>
      <c r="H1337" s="351"/>
      <c r="I1337" s="303"/>
      <c r="J1337" s="303"/>
      <c r="K1337" s="309"/>
      <c r="L1337" s="408"/>
      <c r="M1337" s="429"/>
      <c r="N1337" s="427"/>
      <c r="R1337" s="427"/>
    </row>
    <row r="1338" spans="1:18" ht="15">
      <c r="A1338" s="351"/>
      <c r="B1338" s="351"/>
      <c r="C1338" s="337"/>
      <c r="D1338" s="351"/>
      <c r="E1338" s="432"/>
      <c r="F1338" s="344"/>
      <c r="G1338" s="345"/>
      <c r="H1338" s="351"/>
      <c r="I1338" s="303"/>
      <c r="J1338" s="303"/>
      <c r="K1338" s="309"/>
      <c r="L1338" s="408"/>
      <c r="M1338" s="429"/>
      <c r="N1338" s="427"/>
      <c r="R1338" s="427"/>
    </row>
    <row r="1339" spans="1:18" ht="15">
      <c r="A1339" s="351"/>
      <c r="B1339" s="351"/>
      <c r="C1339" s="337"/>
      <c r="D1339" s="351"/>
      <c r="E1339" s="432"/>
      <c r="F1339" s="344"/>
      <c r="G1339" s="345"/>
      <c r="H1339" s="351"/>
      <c r="I1339" s="303"/>
      <c r="J1339" s="303"/>
      <c r="K1339" s="309"/>
      <c r="L1339" s="408"/>
      <c r="M1339" s="429"/>
      <c r="N1339" s="427"/>
      <c r="R1339" s="427"/>
    </row>
    <row r="1340" spans="1:18" ht="15">
      <c r="A1340" s="351"/>
      <c r="B1340" s="351"/>
      <c r="C1340" s="337"/>
      <c r="D1340" s="351"/>
      <c r="E1340" s="432"/>
      <c r="F1340" s="344"/>
      <c r="G1340" s="345"/>
      <c r="H1340" s="351"/>
      <c r="I1340" s="303"/>
      <c r="J1340" s="303"/>
      <c r="K1340" s="309"/>
      <c r="L1340" s="408"/>
      <c r="M1340" s="429"/>
      <c r="N1340" s="427"/>
      <c r="R1340" s="427"/>
    </row>
    <row r="1341" spans="1:18" ht="15">
      <c r="A1341" s="351"/>
      <c r="B1341" s="351"/>
      <c r="C1341" s="337"/>
      <c r="D1341" s="351"/>
      <c r="E1341" s="432"/>
      <c r="F1341" s="344"/>
      <c r="G1341" s="345"/>
      <c r="H1341" s="351"/>
      <c r="I1341" s="303"/>
      <c r="J1341" s="303"/>
      <c r="K1341" s="309"/>
      <c r="L1341" s="408"/>
      <c r="M1341" s="429"/>
      <c r="N1341" s="427"/>
      <c r="R1341" s="427"/>
    </row>
    <row r="1342" spans="1:18" ht="15">
      <c r="A1342" s="351"/>
      <c r="B1342" s="351"/>
      <c r="C1342" s="337"/>
      <c r="D1342" s="351"/>
      <c r="E1342" s="432"/>
      <c r="F1342" s="344"/>
      <c r="G1342" s="345"/>
      <c r="H1342" s="351"/>
      <c r="I1342" s="303"/>
      <c r="J1342" s="303"/>
      <c r="K1342" s="309"/>
      <c r="L1342" s="408"/>
      <c r="M1342" s="429"/>
      <c r="N1342" s="427"/>
      <c r="R1342" s="427"/>
    </row>
    <row r="1343" spans="1:18" ht="15">
      <c r="A1343" s="351"/>
      <c r="B1343" s="351"/>
      <c r="C1343" s="337"/>
      <c r="D1343" s="351"/>
      <c r="E1343" s="432"/>
      <c r="F1343" s="344"/>
      <c r="G1343" s="345"/>
      <c r="H1343" s="351"/>
      <c r="I1343" s="303"/>
      <c r="J1343" s="303"/>
      <c r="K1343" s="309"/>
      <c r="L1343" s="408"/>
      <c r="M1343" s="429"/>
      <c r="N1343" s="427"/>
      <c r="R1343" s="427"/>
    </row>
    <row r="1344" spans="1:18" ht="15">
      <c r="A1344" s="351"/>
      <c r="B1344" s="351"/>
      <c r="C1344" s="337"/>
      <c r="D1344" s="351"/>
      <c r="E1344" s="432"/>
      <c r="F1344" s="344"/>
      <c r="G1344" s="345"/>
      <c r="H1344" s="351"/>
      <c r="I1344" s="303"/>
      <c r="J1344" s="303"/>
      <c r="K1344" s="309"/>
      <c r="L1344" s="408"/>
      <c r="M1344" s="429"/>
      <c r="N1344" s="427"/>
      <c r="R1344" s="427"/>
    </row>
    <row r="1345" spans="1:18" ht="15">
      <c r="A1345" s="351"/>
      <c r="B1345" s="351"/>
      <c r="C1345" s="337"/>
      <c r="D1345" s="351"/>
      <c r="E1345" s="432"/>
      <c r="F1345" s="344"/>
      <c r="G1345" s="345"/>
      <c r="H1345" s="351"/>
      <c r="I1345" s="303"/>
      <c r="J1345" s="303"/>
      <c r="K1345" s="309"/>
      <c r="L1345" s="408"/>
      <c r="M1345" s="429"/>
      <c r="N1345" s="427"/>
      <c r="R1345" s="427"/>
    </row>
    <row r="1346" spans="1:18" ht="15">
      <c r="A1346" s="351"/>
      <c r="B1346" s="351"/>
      <c r="C1346" s="337"/>
      <c r="D1346" s="351"/>
      <c r="E1346" s="432"/>
      <c r="F1346" s="344"/>
      <c r="G1346" s="345"/>
      <c r="H1346" s="351"/>
      <c r="I1346" s="303"/>
      <c r="J1346" s="303"/>
      <c r="K1346" s="309"/>
      <c r="L1346" s="408"/>
      <c r="M1346" s="429"/>
      <c r="N1346" s="427"/>
      <c r="R1346" s="427"/>
    </row>
    <row r="1347" spans="1:18" ht="15">
      <c r="A1347" s="351"/>
      <c r="B1347" s="351"/>
      <c r="C1347" s="337"/>
      <c r="D1347" s="351"/>
      <c r="E1347" s="432"/>
      <c r="F1347" s="344"/>
      <c r="G1347" s="345"/>
      <c r="H1347" s="351"/>
      <c r="I1347" s="303"/>
      <c r="J1347" s="303"/>
      <c r="K1347" s="309"/>
      <c r="L1347" s="408"/>
      <c r="M1347" s="429"/>
      <c r="N1347" s="427"/>
      <c r="R1347" s="427"/>
    </row>
    <row r="1348" spans="1:18" ht="15">
      <c r="A1348" s="351"/>
      <c r="B1348" s="351"/>
      <c r="C1348" s="337"/>
      <c r="D1348" s="351"/>
      <c r="E1348" s="345"/>
      <c r="F1348" s="332"/>
      <c r="G1348" s="337"/>
      <c r="H1348" s="303"/>
      <c r="I1348" s="303"/>
      <c r="J1348" s="303"/>
      <c r="K1348" s="309"/>
      <c r="L1348" s="332"/>
      <c r="M1348" s="429"/>
      <c r="N1348" s="427"/>
      <c r="R1348" s="427"/>
    </row>
    <row r="1349" spans="1:18" ht="15">
      <c r="A1349" s="351"/>
      <c r="B1349" s="351"/>
      <c r="C1349" s="337"/>
      <c r="D1349" s="351"/>
      <c r="E1349" s="345"/>
      <c r="F1349" s="332"/>
      <c r="G1349" s="337"/>
      <c r="H1349" s="303"/>
      <c r="I1349" s="303"/>
      <c r="J1349" s="303"/>
      <c r="K1349" s="309"/>
      <c r="L1349" s="332"/>
      <c r="M1349" s="429"/>
      <c r="N1349" s="427"/>
      <c r="R1349" s="427"/>
    </row>
    <row r="1350" spans="1:18" ht="15">
      <c r="A1350" s="351"/>
      <c r="B1350" s="351"/>
      <c r="C1350" s="337"/>
      <c r="D1350" s="351"/>
      <c r="E1350" s="345"/>
      <c r="F1350" s="332"/>
      <c r="G1350" s="337"/>
      <c r="H1350" s="303"/>
      <c r="I1350" s="303"/>
      <c r="J1350" s="303"/>
      <c r="K1350" s="309"/>
      <c r="L1350" s="332"/>
      <c r="M1350" s="429"/>
      <c r="N1350" s="427"/>
      <c r="R1350" s="427"/>
    </row>
    <row r="1351" spans="1:18" ht="15">
      <c r="A1351" s="351"/>
      <c r="B1351" s="351"/>
      <c r="C1351" s="337"/>
      <c r="D1351" s="351"/>
      <c r="E1351" s="345"/>
      <c r="F1351" s="332"/>
      <c r="G1351" s="337"/>
      <c r="H1351" s="303"/>
      <c r="I1351" s="303"/>
      <c r="J1351" s="303"/>
      <c r="K1351" s="309"/>
      <c r="L1351" s="332"/>
      <c r="M1351" s="429"/>
      <c r="N1351" s="427"/>
      <c r="R1351" s="427"/>
    </row>
    <row r="1352" spans="1:18" ht="15">
      <c r="A1352" s="351"/>
      <c r="B1352" s="351"/>
      <c r="C1352" s="337"/>
      <c r="D1352" s="351"/>
      <c r="E1352" s="345"/>
      <c r="F1352" s="332"/>
      <c r="G1352" s="337"/>
      <c r="H1352" s="303"/>
      <c r="I1352" s="303"/>
      <c r="J1352" s="303"/>
      <c r="K1352" s="309"/>
      <c r="L1352" s="332"/>
      <c r="M1352" s="429"/>
      <c r="N1352" s="427"/>
      <c r="R1352" s="427"/>
    </row>
    <row r="1353" spans="1:18" ht="15">
      <c r="A1353" s="351"/>
      <c r="B1353" s="351"/>
      <c r="C1353" s="337"/>
      <c r="D1353" s="351"/>
      <c r="E1353" s="345"/>
      <c r="F1353" s="332"/>
      <c r="G1353" s="337"/>
      <c r="H1353" s="303"/>
      <c r="I1353" s="303"/>
      <c r="J1353" s="303"/>
      <c r="K1353" s="309"/>
      <c r="L1353" s="332"/>
      <c r="M1353" s="429"/>
      <c r="N1353" s="427"/>
      <c r="R1353" s="427"/>
    </row>
    <row r="1354" spans="1:18" ht="15">
      <c r="A1354" s="351"/>
      <c r="B1354" s="351"/>
      <c r="C1354" s="337"/>
      <c r="D1354" s="351"/>
      <c r="E1354" s="345"/>
      <c r="F1354" s="408"/>
      <c r="G1354" s="337"/>
      <c r="H1354" s="303"/>
      <c r="I1354" s="303"/>
      <c r="J1354" s="303"/>
      <c r="K1354" s="309"/>
      <c r="L1354" s="408"/>
      <c r="M1354" s="429"/>
      <c r="N1354" s="427"/>
      <c r="R1354" s="427"/>
    </row>
    <row r="1355" spans="1:18" ht="12.75" customHeight="1">
      <c r="A1355" s="351"/>
      <c r="B1355" s="351"/>
      <c r="C1355" s="337"/>
      <c r="D1355" s="351"/>
      <c r="E1355" s="345"/>
      <c r="F1355" s="408"/>
      <c r="G1355" s="337"/>
      <c r="H1355" s="303"/>
      <c r="I1355" s="303"/>
      <c r="J1355" s="303"/>
      <c r="K1355" s="309"/>
      <c r="L1355" s="408"/>
      <c r="M1355" s="429"/>
      <c r="N1355" s="427"/>
      <c r="R1355" s="427"/>
    </row>
    <row r="1356" spans="1:18" ht="15">
      <c r="A1356" s="394"/>
      <c r="B1356" s="394"/>
      <c r="C1356" s="409"/>
      <c r="D1356" s="394"/>
      <c r="E1356" s="394"/>
      <c r="F1356" s="332"/>
      <c r="G1356" s="332"/>
      <c r="H1356" s="394"/>
      <c r="I1356" s="303"/>
      <c r="J1356" s="303"/>
      <c r="K1356" s="309"/>
      <c r="L1356" s="332"/>
      <c r="M1356" s="429"/>
      <c r="N1356" s="427"/>
      <c r="R1356" s="427"/>
    </row>
    <row r="1357" spans="1:18" ht="15">
      <c r="A1357" s="299" t="s">
        <v>1110</v>
      </c>
      <c r="B1357" s="361"/>
      <c r="C1357" s="361"/>
      <c r="D1357" s="361"/>
      <c r="E1357" s="362" t="s">
        <v>2201</v>
      </c>
      <c r="F1357" s="363"/>
      <c r="G1357" s="364"/>
      <c r="H1357" s="365"/>
      <c r="I1357" s="365"/>
      <c r="J1357" s="366"/>
      <c r="K1357" s="367"/>
      <c r="L1357" s="368"/>
      <c r="M1357" s="369" t="s">
        <v>1259</v>
      </c>
      <c r="N1357" s="305"/>
      <c r="R1357" s="305"/>
    </row>
    <row r="1358" spans="1:18" ht="12.75" customHeight="1" hidden="1">
      <c r="A1358" s="297"/>
      <c r="B1358" s="300"/>
      <c r="C1358" s="300"/>
      <c r="D1358" s="300"/>
      <c r="E1358" s="300"/>
      <c r="F1358" s="301"/>
      <c r="G1358" s="302"/>
      <c r="H1358" s="302"/>
      <c r="I1358" s="302"/>
      <c r="J1358" s="303"/>
      <c r="K1358" s="304"/>
      <c r="L1358" s="302"/>
      <c r="M1358" s="369"/>
      <c r="N1358" s="305"/>
      <c r="R1358" s="305"/>
    </row>
    <row r="1359" spans="1:18" ht="12.75" customHeight="1">
      <c r="A1359" s="306"/>
      <c r="B1359" s="306"/>
      <c r="C1359" s="306"/>
      <c r="D1359" s="306"/>
      <c r="E1359" s="306"/>
      <c r="F1359" s="307"/>
      <c r="G1359" s="311"/>
      <c r="H1359" s="303"/>
      <c r="J1359" s="303"/>
      <c r="K1359" s="309"/>
      <c r="L1359" s="303"/>
      <c r="M1359" s="369"/>
      <c r="N1359" s="305"/>
      <c r="R1359" s="305"/>
    </row>
    <row r="1360" spans="1:18" ht="15">
      <c r="A1360" s="299"/>
      <c r="B1360" s="361"/>
      <c r="C1360" s="361"/>
      <c r="D1360" s="361"/>
      <c r="E1360" s="362"/>
      <c r="F1360" s="363"/>
      <c r="G1360" s="364"/>
      <c r="H1360" s="365"/>
      <c r="I1360" s="365"/>
      <c r="J1360" s="366"/>
      <c r="K1360" s="367"/>
      <c r="L1360" s="368"/>
      <c r="M1360" s="369"/>
      <c r="N1360" s="305"/>
      <c r="R1360" s="305"/>
    </row>
  </sheetData>
  <sheetProtection formatCells="0"/>
  <mergeCells count="44">
    <mergeCell ref="E507:M507"/>
    <mergeCell ref="E527:M527"/>
    <mergeCell ref="F8:G8"/>
    <mergeCell ref="F9:G9"/>
    <mergeCell ref="A27:M27"/>
    <mergeCell ref="A30:M30"/>
    <mergeCell ref="A24:M24"/>
    <mergeCell ref="A25:M25"/>
    <mergeCell ref="E247:M247"/>
    <mergeCell ref="E267:M267"/>
    <mergeCell ref="E287:M287"/>
    <mergeCell ref="E327:M327"/>
    <mergeCell ref="E347:M347"/>
    <mergeCell ref="E906:M906"/>
    <mergeCell ref="K928:L928"/>
    <mergeCell ref="E568:M568"/>
    <mergeCell ref="E727:M727"/>
    <mergeCell ref="E686:M686"/>
    <mergeCell ref="E726:M726"/>
    <mergeCell ref="E747:M747"/>
    <mergeCell ref="E767:M767"/>
    <mergeCell ref="E367:M367"/>
    <mergeCell ref="E407:M407"/>
    <mergeCell ref="E428:M428"/>
    <mergeCell ref="E448:M448"/>
    <mergeCell ref="E487:M487"/>
    <mergeCell ref="E567:M567"/>
    <mergeCell ref="E593:M593"/>
    <mergeCell ref="E613:M613"/>
    <mergeCell ref="E646:M646"/>
    <mergeCell ref="E666:M666"/>
    <mergeCell ref="E806:M806"/>
    <mergeCell ref="E827:M827"/>
    <mergeCell ref="E847:M847"/>
    <mergeCell ref="K884:L884"/>
    <mergeCell ref="E886:M886"/>
    <mergeCell ref="E807:M807"/>
    <mergeCell ref="A1287:A1288"/>
    <mergeCell ref="A1308:M1308"/>
    <mergeCell ref="B931:B932"/>
    <mergeCell ref="D931:D932"/>
    <mergeCell ref="E931:E932"/>
    <mergeCell ref="F931:F932"/>
    <mergeCell ref="K964:L964"/>
  </mergeCells>
  <printOptions horizontalCentered="1"/>
  <pageMargins left="0.511811023622047" right="0.511811023622047" top="0.236220472440945" bottom="0.236220472440945" header="0.31496062992126" footer="0.31496062992126"/>
  <pageSetup horizontalDpi="600" verticalDpi="600" orientation="portrait" scale="69" r:id="rId2"/>
  <rowBreaks count="16" manualBreakCount="16">
    <brk id="79" max="16383" man="1"/>
    <brk id="158" max="16383" man="1"/>
    <brk id="240" max="16383" man="1"/>
    <brk id="320" max="16383" man="1"/>
    <brk id="400" max="16383" man="1"/>
    <brk id="480" max="16383" man="1"/>
    <brk id="560" max="16383" man="1"/>
    <brk id="639" max="16383" man="1"/>
    <brk id="719" max="16383" man="1"/>
    <brk id="799" max="16383" man="1"/>
    <brk id="879" max="16383" man="1"/>
    <brk id="959" max="16383" man="1"/>
    <brk id="1039" max="16383" man="1"/>
    <brk id="1120" max="16383" man="1"/>
    <brk id="1199" max="16383" man="1"/>
    <brk id="1279"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CREDIT FONCIER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IVASENKO ANASTASIA [CFF]</dc:creator>
  <cp:keywords>RBC Internal</cp:keywords>
  <dc:description/>
  <cp:lastModifiedBy>Chan, Kenneth</cp:lastModifiedBy>
  <cp:lastPrinted>2019-11-14T17:28:29Z</cp:lastPrinted>
  <dcterms:created xsi:type="dcterms:W3CDTF">2015-01-27T16:00:44Z</dcterms:created>
  <dcterms:modified xsi:type="dcterms:W3CDTF">2020-01-15T19:48:20Z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92538f65-6d11-4b1d-9869-74f480de8c3b</vt:lpwstr>
  </property>
  <property fmtid="{D5CDD505-2E9C-101B-9397-08002B2CF9AE}" pid="3" name="Classification">
    <vt:lpwstr>TT_RBC_Internal</vt:lpwstr>
  </property>
</Properties>
</file>